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3-1" sheetId="31" r:id="rId2"/>
    <sheet name="3-2" sheetId="32" r:id="rId3"/>
    <sheet name="3-3" sheetId="33" r:id="rId4"/>
    <sheet name="3-4" sheetId="34" r:id="rId5"/>
    <sheet name="3-5" sheetId="35" r:id="rId6"/>
    <sheet name="3-6" sheetId="36" r:id="rId7"/>
  </sheets>
  <externalReferences>
    <externalReference r:id="rId8"/>
  </externalReferences>
  <definedNames>
    <definedName name="_xlnm.Print_Area" localSheetId="1">'3-1'!$A$1:$K$14</definedName>
    <definedName name="_xlnm.Print_Area" localSheetId="2">'3-2'!$A$1:$L$33</definedName>
    <definedName name="_xlnm.Print_Area" localSheetId="3">'3-3'!$A$1:$H$33</definedName>
    <definedName name="_xlnm.Print_Area" localSheetId="4">'3-4'!$A$1:$P$16</definedName>
    <definedName name="_xlnm.Print_Area" localSheetId="5">'3-5'!$A$1:$Y$21</definedName>
    <definedName name="_xlnm.Print_Area" localSheetId="6">'3-6'!$A$1:$W$33</definedName>
    <definedName name="シート名">[1]★!$B$8:$B$165</definedName>
    <definedName name="タイトル">[1]★!$D$8:$D$165</definedName>
    <definedName name="資料番号">[1]★!$C$8:$C$165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35" l="1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X5" i="35"/>
  <c r="W5" i="35"/>
  <c r="V5" i="35"/>
  <c r="U5" i="35"/>
  <c r="T5" i="35"/>
  <c r="S5" i="35"/>
  <c r="R5" i="35"/>
  <c r="Q5" i="35"/>
  <c r="P5" i="35"/>
  <c r="O5" i="35"/>
  <c r="N5" i="35"/>
  <c r="M5" i="35"/>
  <c r="L5" i="35"/>
  <c r="K5" i="35"/>
  <c r="J5" i="35"/>
  <c r="I5" i="35"/>
  <c r="H5" i="35"/>
  <c r="G5" i="35"/>
  <c r="F5" i="35"/>
  <c r="E5" i="35"/>
  <c r="D5" i="35"/>
  <c r="N10" i="34"/>
  <c r="M10" i="34"/>
  <c r="J10" i="34"/>
  <c r="I10" i="34"/>
  <c r="F10" i="34"/>
  <c r="E10" i="34"/>
  <c r="L6" i="34"/>
  <c r="H6" i="34"/>
  <c r="G5" i="34"/>
  <c r="F5" i="34"/>
  <c r="E5" i="34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6" i="32"/>
  <c r="F5" i="32"/>
</calcChain>
</file>

<file path=xl/sharedStrings.xml><?xml version="1.0" encoding="utf-8"?>
<sst xmlns="http://schemas.openxmlformats.org/spreadsheetml/2006/main" count="383" uniqueCount="117">
  <si>
    <t>　労働力人口</t>
    <rPh sb="1" eb="3">
      <t>ロウドウ</t>
    </rPh>
    <rPh sb="3" eb="4">
      <t>チカラ</t>
    </rPh>
    <rPh sb="4" eb="6">
      <t>ジンコウ</t>
    </rPh>
    <phoneticPr fontId="20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</si>
  <si>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</si>
  <si>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</si>
  <si>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複合サービス事業</t>
    <rPh sb="0" eb="2">
      <t>フクゴウ</t>
    </rPh>
    <rPh sb="6" eb="8">
      <t>ジギョウ</t>
    </rPh>
    <phoneticPr fontId="3"/>
  </si>
  <si>
    <t>3-5</t>
  </si>
  <si>
    <t>内　　容</t>
    <rPh sb="0" eb="1">
      <t>ウチ</t>
    </rPh>
    <rPh sb="3" eb="4">
      <t>カタチ</t>
    </rPh>
    <phoneticPr fontId="21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</si>
  <si>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</si>
  <si>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目次へ戻る</t>
    <rPh sb="0" eb="2">
      <t>モクジ</t>
    </rPh>
    <rPh sb="3" eb="4">
      <t>モド</t>
    </rPh>
    <phoneticPr fontId="3"/>
  </si>
  <si>
    <t>労働力人口</t>
    <rPh sb="0" eb="3">
      <t>ロウドウリョク</t>
    </rPh>
    <rPh sb="3" eb="5">
      <t>ジンコウ</t>
    </rPh>
    <phoneticPr fontId="3"/>
  </si>
  <si>
    <t>平成２２年</t>
    <rPh sb="0" eb="2">
      <t>ヘイセイ</t>
    </rPh>
    <rPh sb="4" eb="5">
      <t>ネン</t>
    </rPh>
    <phoneticPr fontId="3"/>
  </si>
  <si>
    <t xml:space="preserve">         資料：国勢調査</t>
    <rPh sb="9" eb="11">
      <t>シリョウ</t>
    </rPh>
    <rPh sb="12" eb="14">
      <t>コクセイ</t>
    </rPh>
    <rPh sb="14" eb="16">
      <t>チョウサ</t>
    </rPh>
    <phoneticPr fontId="3"/>
  </si>
  <si>
    <t>３　就業状態</t>
    <rPh sb="2" eb="6">
      <t>シュウギョウジョウタイ</t>
    </rPh>
    <phoneticPr fontId="3"/>
  </si>
  <si>
    <t>平成２７年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</si>
  <si>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</si>
  <si>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</si>
  <si>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- </t>
  </si>
  <si>
    <t>満１５歳以上人口</t>
    <rPh sb="0" eb="1">
      <t>マン</t>
    </rPh>
    <rPh sb="3" eb="4">
      <t>サイ</t>
    </rPh>
    <rPh sb="4" eb="6">
      <t>イジョウ</t>
    </rPh>
    <rPh sb="6" eb="7">
      <t>ジンコウ</t>
    </rPh>
    <rPh sb="7" eb="8">
      <t>コウ</t>
    </rPh>
    <phoneticPr fontId="3"/>
  </si>
  <si>
    <t>総数</t>
    <rPh sb="0" eb="2">
      <t>ソウスウ</t>
    </rPh>
    <phoneticPr fontId="3"/>
  </si>
  <si>
    <t>（注）１　令和２年１０月１日現在の上位６項目。</t>
    <rPh sb="1" eb="2">
      <t>チュウイ</t>
    </rPh>
    <rPh sb="5" eb="7">
      <t>レイワ</t>
    </rPh>
    <rPh sb="8" eb="9">
      <t>トシ</t>
    </rPh>
    <rPh sb="11" eb="12">
      <t>ガツ</t>
    </rPh>
    <rPh sb="13" eb="14">
      <t>ニチ</t>
    </rPh>
    <rPh sb="14" eb="16">
      <t>ゲンザイ</t>
    </rPh>
    <rPh sb="17" eb="19">
      <t>ジョウイ</t>
    </rPh>
    <rPh sb="20" eb="22">
      <t>コウモク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</si>
  <si>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</si>
  <si>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３５～３９</t>
  </si>
  <si>
    <t>平成１７年</t>
    <rPh sb="0" eb="2">
      <t>ヘイセイ</t>
    </rPh>
    <rPh sb="4" eb="5">
      <t>ネン</t>
    </rPh>
    <phoneticPr fontId="3"/>
  </si>
  <si>
    <t>平  成  27  年</t>
    <rPh sb="0" eb="4">
      <t>ヘイセイ</t>
    </rPh>
    <rPh sb="10" eb="11">
      <t>トシ</t>
    </rPh>
    <phoneticPr fontId="3"/>
  </si>
  <si>
    <t>平成１２年</t>
    <rPh sb="0" eb="2">
      <t>ヘイセイ</t>
    </rPh>
    <rPh sb="4" eb="5">
      <t>ネン</t>
    </rPh>
    <phoneticPr fontId="3"/>
  </si>
  <si>
    <t>区　　分</t>
    <rPh sb="0" eb="1">
      <t>ク</t>
    </rPh>
    <rPh sb="3" eb="4">
      <t>ブン</t>
    </rPh>
    <phoneticPr fontId="3"/>
  </si>
  <si>
    <t>総人口</t>
    <rPh sb="0" eb="1">
      <t>ソウ</t>
    </rPh>
    <rPh sb="1" eb="2">
      <t>ヒト</t>
    </rPh>
    <rPh sb="2" eb="3">
      <t>クチ</t>
    </rPh>
    <phoneticPr fontId="3"/>
  </si>
  <si>
    <t>４０～４４</t>
  </si>
  <si>
    <t>医療、福祉</t>
    <rPh sb="0" eb="2">
      <t>イリョウ</t>
    </rPh>
    <rPh sb="3" eb="5">
      <t>フクシ</t>
    </rPh>
    <phoneticPr fontId="3"/>
  </si>
  <si>
    <t>　年齢・主要産業別就業者数</t>
    <rPh sb="1" eb="3">
      <t>ネンレイ</t>
    </rPh>
    <rPh sb="4" eb="6">
      <t>シュヨウ</t>
    </rPh>
    <rPh sb="6" eb="8">
      <t>サンギョウ</t>
    </rPh>
    <rPh sb="8" eb="9">
      <t>ベツ</t>
    </rPh>
    <rPh sb="9" eb="12">
      <t>シュウギョウシャ</t>
    </rPh>
    <rPh sb="12" eb="13">
      <t>スウ</t>
    </rPh>
    <phoneticPr fontId="20"/>
  </si>
  <si>
    <t>５０～５４</t>
  </si>
  <si>
    <t xml:space="preserve">      ２　総数には分類不能を含む。</t>
    <rPh sb="8" eb="10">
      <t>ソウスウ</t>
    </rPh>
    <rPh sb="12" eb="14">
      <t>ブンルイ</t>
    </rPh>
    <rPh sb="14" eb="16">
      <t>フノウ</t>
    </rPh>
    <rPh sb="17" eb="18">
      <t>フク</t>
    </rPh>
    <phoneticPr fontId="3"/>
  </si>
  <si>
    <t>３０～３４</t>
  </si>
  <si>
    <t xml:space="preserve">      ２　総数には不詳を含む。</t>
    <rPh sb="8" eb="10">
      <t>ソウスウ</t>
    </rPh>
    <rPh sb="12" eb="14">
      <t>フショウ</t>
    </rPh>
    <rPh sb="15" eb="16">
      <t>フク</t>
    </rPh>
    <phoneticPr fontId="3"/>
  </si>
  <si>
    <t>２５～２９</t>
  </si>
  <si>
    <t>２０～２４</t>
  </si>
  <si>
    <t xml:space="preserve">      ２　役員を含む。</t>
    <rPh sb="8" eb="10">
      <t>ヤクイン</t>
    </rPh>
    <rPh sb="11" eb="12">
      <t>フク</t>
    </rPh>
    <phoneticPr fontId="3"/>
  </si>
  <si>
    <t>６５～６９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</si>
  <si>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</si>
  <si>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６０～６４</t>
  </si>
  <si>
    <t>５５～５９</t>
  </si>
  <si>
    <t>（人）</t>
    <rPh sb="1" eb="2">
      <t>ニン</t>
    </rPh>
    <phoneticPr fontId="3"/>
  </si>
  <si>
    <t>計</t>
    <rPh sb="0" eb="1">
      <t>ケイ</t>
    </rPh>
    <phoneticPr fontId="3"/>
  </si>
  <si>
    <t>3-3</t>
  </si>
  <si>
    <t>（注）１　各年１０月１日現在。</t>
    <rPh sb="1" eb="2">
      <t>チュウイ</t>
    </rPh>
    <rPh sb="5" eb="6">
      <t>カク</t>
    </rPh>
    <rPh sb="6" eb="7">
      <t>トシ</t>
    </rPh>
    <rPh sb="9" eb="10">
      <t>ガツ</t>
    </rPh>
    <rPh sb="11" eb="12">
      <t>ニチ</t>
    </rPh>
    <rPh sb="12" eb="14">
      <t>ゲンザイ</t>
    </rPh>
    <phoneticPr fontId="3"/>
  </si>
  <si>
    <t>総数</t>
    <rPh sb="0" eb="1">
      <t>ソウ</t>
    </rPh>
    <rPh sb="1" eb="2">
      <t>スウ</t>
    </rPh>
    <phoneticPr fontId="3"/>
  </si>
  <si>
    <t>区　　　分</t>
    <rPh sb="0" eb="1">
      <t>ク</t>
    </rPh>
    <rPh sb="4" eb="5">
      <t>ブン</t>
    </rPh>
    <phoneticPr fontId="3"/>
  </si>
  <si>
    <t>　産業別就業者数</t>
    <rPh sb="1" eb="3">
      <t>サンギョウ</t>
    </rPh>
    <rPh sb="3" eb="4">
      <t>ベツ</t>
    </rPh>
    <rPh sb="4" eb="7">
      <t>シュウギョウシャ</t>
    </rPh>
    <rPh sb="7" eb="8">
      <t>スウ</t>
    </rPh>
    <phoneticPr fontId="20"/>
  </si>
  <si>
    <t>　従業上の地位別就業者数</t>
    <rPh sb="1" eb="4">
      <t>ジュウギョウジョウ</t>
    </rPh>
    <rPh sb="5" eb="7">
      <t>チイ</t>
    </rPh>
    <rPh sb="7" eb="8">
      <t>ベツ</t>
    </rPh>
    <rPh sb="8" eb="11">
      <t>シュウギョウシャ</t>
    </rPh>
    <rPh sb="11" eb="12">
      <t>スウ</t>
    </rPh>
    <phoneticPr fontId="20"/>
  </si>
  <si>
    <t>　産業別雇用者数</t>
    <rPh sb="1" eb="3">
      <t>サンギョウ</t>
    </rPh>
    <rPh sb="3" eb="4">
      <t>ベツ</t>
    </rPh>
    <rPh sb="4" eb="6">
      <t>コヨウ</t>
    </rPh>
    <rPh sb="6" eb="7">
      <t>シュウギョウシャ</t>
    </rPh>
    <rPh sb="7" eb="8">
      <t>スウ</t>
    </rPh>
    <phoneticPr fontId="20"/>
  </si>
  <si>
    <t>卸売業、小売業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</si>
  <si>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就業者</t>
    <rPh sb="0" eb="3">
      <t>シュウギョウシャ</t>
    </rPh>
    <phoneticPr fontId="3"/>
  </si>
  <si>
    <t>　産業別・従業上の地位別就業者数</t>
  </si>
  <si>
    <t>3-1</t>
  </si>
  <si>
    <t>１５～１９歳</t>
    <rPh sb="5" eb="6">
      <t>サイ</t>
    </rPh>
    <phoneticPr fontId="3"/>
  </si>
  <si>
    <t>3-2</t>
  </si>
  <si>
    <r>
      <t>　　　２　総人口、</t>
    </r>
    <r>
      <rPr>
        <sz val="9"/>
        <color theme="1"/>
        <rFont val="ＭＳ 明朝"/>
        <family val="1"/>
        <charset val="128"/>
      </rPr>
      <t>満１５歳以上人口は「不詳」を含む。</t>
    </r>
    <rPh sb="5" eb="8">
      <t>ソウジンコウ</t>
    </rPh>
    <rPh sb="9" eb="10">
      <t>マン</t>
    </rPh>
    <rPh sb="12" eb="15">
      <t>サイイジョウ</t>
    </rPh>
    <rPh sb="15" eb="17">
      <t>ジンコウ</t>
    </rPh>
    <rPh sb="19" eb="21">
      <t>フショウ</t>
    </rPh>
    <rPh sb="23" eb="24">
      <t>フク</t>
    </rPh>
    <phoneticPr fontId="3"/>
  </si>
  <si>
    <t>3-4</t>
  </si>
  <si>
    <t>3-6</t>
  </si>
  <si>
    <t>完全失業者</t>
    <rPh sb="0" eb="2">
      <t>カンゼン</t>
    </rPh>
    <rPh sb="2" eb="5">
      <t>シツギョウシャ</t>
    </rPh>
    <phoneticPr fontId="3"/>
  </si>
  <si>
    <t>令　和  2  年</t>
    <rPh sb="0" eb="1">
      <t>レイ</t>
    </rPh>
    <rPh sb="2" eb="3">
      <t>ワ</t>
    </rPh>
    <rPh sb="8" eb="9">
      <t>トシ</t>
    </rPh>
    <phoneticPr fontId="3"/>
  </si>
  <si>
    <t>労働力人口</t>
  </si>
  <si>
    <t>農業、林業</t>
    <rPh sb="0" eb="2">
      <t>ノウギョウ</t>
    </rPh>
    <rPh sb="3" eb="5">
      <t>リンギョウ</t>
    </rPh>
    <phoneticPr fontId="3"/>
  </si>
  <si>
    <t>不動産業、物品賃貸業</t>
    <rPh sb="0" eb="4">
      <t>フドウサ</t>
    </rPh>
    <rPh sb="5" eb="7">
      <t>ブッピン</t>
    </rPh>
    <rPh sb="7" eb="10">
      <t>チンタイギョウ</t>
    </rPh>
    <phoneticPr fontId="3"/>
  </si>
  <si>
    <t>（注）１　令和２年１０月１日現在。</t>
    <rPh sb="1" eb="2">
      <t>チュウイ</t>
    </rPh>
    <rPh sb="5" eb="7">
      <t>レイワ</t>
    </rPh>
    <rPh sb="8" eb="9">
      <t>トシ</t>
    </rPh>
    <rPh sb="11" eb="12">
      <t>ガツ</t>
    </rPh>
    <rPh sb="13" eb="14">
      <t>ニチ</t>
    </rPh>
    <rPh sb="14" eb="16">
      <t>ゲンザイ</t>
    </rPh>
    <phoneticPr fontId="3"/>
  </si>
  <si>
    <t>運輸業、郵便業</t>
    <rPh sb="0" eb="3">
      <t>ウンユギョウ</t>
    </rPh>
    <rPh sb="4" eb="7">
      <t>ユウビ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</si>
  <si>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</si>
  <si>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</si>
  <si>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教育、学習支援業</t>
    <rPh sb="0" eb="2">
      <t>キョウイク</t>
    </rPh>
    <rPh sb="3" eb="5">
      <t>ガクシュウ</t>
    </rPh>
    <rPh sb="5" eb="8">
      <t>シエン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</si>
  <si>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</si>
  <si>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</si>
  <si>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</si>
  <si>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情報通信業</t>
    <rPh sb="0" eb="2">
      <t>ジョウホウ</t>
    </rPh>
    <rPh sb="2" eb="5">
      <t>ツウシ</t>
    </rPh>
    <phoneticPr fontId="3"/>
  </si>
  <si>
    <t>電気・ガス・熱供給・水道業</t>
    <rPh sb="0" eb="2">
      <t>デンキ</t>
    </rPh>
    <rPh sb="6" eb="9">
      <t>ネツキ</t>
    </rPh>
    <rPh sb="10" eb="13">
      <t>スイドウギョウ</t>
    </rPh>
    <phoneticPr fontId="3"/>
  </si>
  <si>
    <t xml:space="preserve">第３次産業 </t>
    <rPh sb="0" eb="1">
      <t>ダイ</t>
    </rPh>
    <rPh sb="2" eb="3">
      <t>ジ</t>
    </rPh>
    <rPh sb="3" eb="5">
      <t>サンギョウ</t>
    </rPh>
    <phoneticPr fontId="3"/>
  </si>
  <si>
    <t>家族従業者</t>
    <rPh sb="0" eb="2">
      <t>カゾク</t>
    </rPh>
    <rPh sb="2" eb="5">
      <t>ジュウギョウシャ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</si>
  <si>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</si>
  <si>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建設業</t>
    <rPh sb="0" eb="3">
      <t>ケンセツギョウ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</si>
  <si>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</t>
    </rPh>
    <phoneticPr fontId="3"/>
  </si>
  <si>
    <t xml:space="preserve">第２次産業 </t>
    <rPh sb="0" eb="1">
      <t>ダイ</t>
    </rPh>
    <rPh sb="2" eb="3">
      <t>ジ</t>
    </rPh>
    <rPh sb="3" eb="5">
      <t>サンギョウ</t>
    </rPh>
    <phoneticPr fontId="3"/>
  </si>
  <si>
    <t>漁業</t>
    <rPh sb="0" eb="2">
      <t>ギョギョウ</t>
    </rPh>
    <phoneticPr fontId="3"/>
  </si>
  <si>
    <t>年    齢</t>
    <rPh sb="0" eb="6">
      <t>ネンレイ</t>
    </rPh>
    <phoneticPr fontId="3"/>
  </si>
  <si>
    <t>うち農業</t>
    <rPh sb="2" eb="4">
      <t>ノウギョウ</t>
    </rPh>
    <phoneticPr fontId="3"/>
  </si>
  <si>
    <t xml:space="preserve">第１次産業 </t>
    <rPh sb="0" eb="1">
      <t>ダイ</t>
    </rPh>
    <rPh sb="2" eb="3">
      <t>ジ</t>
    </rPh>
    <rPh sb="3" eb="5">
      <t>サンギョウ</t>
    </rPh>
    <phoneticPr fontId="3"/>
  </si>
  <si>
    <t>総    数</t>
    <rPh sb="0" eb="6">
      <t>ソウスウ</t>
    </rPh>
    <phoneticPr fontId="3"/>
  </si>
  <si>
    <t>産業別就業者数</t>
  </si>
  <si>
    <t>産業別雇用者数</t>
  </si>
  <si>
    <r>
      <t xml:space="preserve">      ４　総数に分類不能を含む</t>
    </r>
    <r>
      <rPr>
        <sz val="9"/>
        <color theme="1"/>
        <rFont val="ＭＳ 明朝"/>
        <family val="1"/>
        <charset val="128"/>
      </rPr>
      <t>。</t>
    </r>
    <rPh sb="8" eb="10">
      <t>ソウスウ</t>
    </rPh>
    <rPh sb="11" eb="13">
      <t>ブンルイ</t>
    </rPh>
    <rPh sb="13" eb="15">
      <t>フノウ</t>
    </rPh>
    <rPh sb="16" eb="17">
      <t>フク</t>
    </rPh>
    <phoneticPr fontId="3"/>
  </si>
  <si>
    <t xml:space="preserve">      ２　雇用者には役員を含む。</t>
    <rPh sb="8" eb="11">
      <t>コヨウシャ</t>
    </rPh>
    <rPh sb="13" eb="15">
      <t>ヤクイン</t>
    </rPh>
    <rPh sb="16" eb="17">
      <t>フク</t>
    </rPh>
    <phoneticPr fontId="3"/>
  </si>
  <si>
    <t>令和  2年</t>
    <rPh sb="0" eb="2">
      <t>レイワ</t>
    </rPh>
    <rPh sb="5" eb="6">
      <t>トシ</t>
    </rPh>
    <phoneticPr fontId="3"/>
  </si>
  <si>
    <t>平成  ７年</t>
    <rPh sb="0" eb="2">
      <t>ヘイセイ</t>
    </rPh>
    <rPh sb="4" eb="6">
      <t>７ネン</t>
    </rPh>
    <phoneticPr fontId="3"/>
  </si>
  <si>
    <t>自営業主</t>
    <rPh sb="0" eb="3">
      <t>ジエイギョウ</t>
    </rPh>
    <rPh sb="3" eb="4">
      <t>ヌシ</t>
    </rPh>
    <phoneticPr fontId="3"/>
  </si>
  <si>
    <t>雇用者</t>
    <rPh sb="0" eb="2">
      <t>コヨウ</t>
    </rPh>
    <rPh sb="2" eb="3">
      <t>シャ</t>
    </rPh>
    <phoneticPr fontId="3"/>
  </si>
  <si>
    <t>従業上の地位別就業者数</t>
  </si>
  <si>
    <t>区　分</t>
    <rPh sb="0" eb="1">
      <t>ク</t>
    </rPh>
    <rPh sb="2" eb="3">
      <t>ブン</t>
    </rPh>
    <phoneticPr fontId="3"/>
  </si>
  <si>
    <t>（人）</t>
    <rPh sb="1" eb="2">
      <t>ヒト</t>
    </rPh>
    <phoneticPr fontId="3"/>
  </si>
  <si>
    <t>７０歳以上</t>
    <rPh sb="2" eb="3">
      <t>サイ</t>
    </rPh>
    <rPh sb="3" eb="5">
      <t>イジョウ</t>
    </rPh>
    <phoneticPr fontId="3"/>
  </si>
  <si>
    <t>４５～４９</t>
  </si>
  <si>
    <t>総  数</t>
    <rPh sb="0" eb="4">
      <t>ソウスウ</t>
    </rPh>
    <phoneticPr fontId="3"/>
  </si>
  <si>
    <t>医 療 、福 祉</t>
    <rPh sb="0" eb="1">
      <t>イ</t>
    </rPh>
    <rPh sb="2" eb="3">
      <t>リョウ</t>
    </rPh>
    <rPh sb="5" eb="6">
      <t>フク</t>
    </rPh>
    <rPh sb="7" eb="8">
      <t>シ</t>
    </rPh>
    <phoneticPr fontId="3"/>
  </si>
  <si>
    <t>宿 泊 業 、飲食サービス業</t>
    <rPh sb="0" eb="1">
      <t>ヤド</t>
    </rPh>
    <rPh sb="2" eb="3">
      <t>ハク</t>
    </rPh>
    <rPh sb="4" eb="5">
      <t>ギョウ</t>
    </rPh>
    <rPh sb="7" eb="8">
      <t>イン</t>
    </rPh>
    <rPh sb="8" eb="9">
      <t>ショク</t>
    </rPh>
    <rPh sb="13" eb="14">
      <t>ギョウ</t>
    </rPh>
    <phoneticPr fontId="3"/>
  </si>
  <si>
    <t xml:space="preserve">           資料：国勢調査</t>
    <rPh sb="11" eb="13">
      <t>シリョウ</t>
    </rPh>
    <rPh sb="14" eb="16">
      <t>コクセイ</t>
    </rPh>
    <rPh sb="16" eb="18">
      <t>チョウサ</t>
    </rPh>
    <phoneticPr fontId="3"/>
  </si>
  <si>
    <t>卸 売 業 、小 売 業</t>
    <rPh sb="0" eb="1">
      <t>オロシ</t>
    </rPh>
    <rPh sb="2" eb="3">
      <t>バイ</t>
    </rPh>
    <rPh sb="4" eb="5">
      <t>ギョウ</t>
    </rPh>
    <rPh sb="7" eb="8">
      <t>ショウ</t>
    </rPh>
    <rPh sb="9" eb="10">
      <t>バイ</t>
    </rPh>
    <rPh sb="11" eb="12">
      <t>ギョウ</t>
    </rPh>
    <phoneticPr fontId="3"/>
  </si>
  <si>
    <t xml:space="preserve">  業</t>
    <rPh sb="2" eb="3">
      <t>ギョウ</t>
    </rPh>
    <phoneticPr fontId="3"/>
  </si>
  <si>
    <t xml:space="preserve">      製    造</t>
    <rPh sb="6" eb="12">
      <t>セイゾウ</t>
    </rPh>
    <phoneticPr fontId="3"/>
  </si>
  <si>
    <t>建    設    業</t>
    <rPh sb="0" eb="11">
      <t>ケンセツギョウ</t>
    </rPh>
    <phoneticPr fontId="3"/>
  </si>
  <si>
    <r>
      <t>　　　３　自営業主には家庭内職者を含む。</t>
    </r>
    <r>
      <rPr>
        <sz val="9"/>
        <color theme="1"/>
        <rFont val="ＭＳ 明朝"/>
        <family val="1"/>
        <charset val="128"/>
      </rPr>
      <t>平成２７年より「雇人のある業主」「雇人のない業主」「家庭内職者」の合計。</t>
    </r>
    <rPh sb="5" eb="8">
      <t>ジエイギョウ</t>
    </rPh>
    <rPh sb="8" eb="9">
      <t>シュ</t>
    </rPh>
    <rPh sb="11" eb="13">
      <t>カテイ</t>
    </rPh>
    <rPh sb="13" eb="15">
      <t>ナイショク</t>
    </rPh>
    <rPh sb="15" eb="16">
      <t>シャ</t>
    </rPh>
    <rPh sb="17" eb="18">
      <t>フク</t>
    </rPh>
    <rPh sb="20" eb="22">
      <t>ヘイセイ</t>
    </rPh>
    <rPh sb="24" eb="25">
      <t>ネン</t>
    </rPh>
    <rPh sb="28" eb="30">
      <t>ヤト</t>
    </rPh>
    <rPh sb="33" eb="34">
      <t>ゴウ</t>
    </rPh>
    <rPh sb="34" eb="35">
      <t>ヌシ</t>
    </rPh>
    <rPh sb="37" eb="39">
      <t>ヤト</t>
    </rPh>
    <rPh sb="42" eb="43">
      <t>ゴウ</t>
    </rPh>
    <rPh sb="43" eb="44">
      <t>ヌシ</t>
    </rPh>
    <rPh sb="46" eb="51">
      <t>カテイナイ</t>
    </rPh>
    <rPh sb="53" eb="55">
      <t>ゴウケイ</t>
    </rPh>
    <phoneticPr fontId="3"/>
  </si>
  <si>
    <t>農         業</t>
    <rPh sb="0" eb="11">
      <t>ノウギョウ</t>
    </rPh>
    <phoneticPr fontId="3"/>
  </si>
  <si>
    <t>総         数</t>
    <rPh sb="0" eb="11">
      <t>ソウスウ</t>
    </rPh>
    <phoneticPr fontId="3"/>
  </si>
  <si>
    <t xml:space="preserve">                    (人）</t>
    <rPh sb="21" eb="22">
      <t>ヒト</t>
    </rPh>
    <phoneticPr fontId="3"/>
  </si>
  <si>
    <t>年齢・主要産業別就業者数</t>
  </si>
  <si>
    <t>家庭内職者</t>
    <rPh sb="0" eb="2">
      <t>カテイ</t>
    </rPh>
    <rPh sb="2" eb="5">
      <t>ナイシ</t>
    </rPh>
    <phoneticPr fontId="3"/>
  </si>
  <si>
    <t>雇人の
ない業主</t>
    <rPh sb="0" eb="2">
      <t>ヤト</t>
    </rPh>
    <rPh sb="6" eb="7">
      <t>ゴウ</t>
    </rPh>
    <rPh sb="7" eb="8">
      <t>ヌシ</t>
    </rPh>
    <phoneticPr fontId="3"/>
  </si>
  <si>
    <t>雇人の
ある業主</t>
    <rPh sb="0" eb="2">
      <t>ヤト</t>
    </rPh>
    <rPh sb="6" eb="7">
      <t>ゴウ</t>
    </rPh>
    <rPh sb="7" eb="8">
      <t>ヌシ</t>
    </rPh>
    <phoneticPr fontId="3"/>
  </si>
  <si>
    <t>雇用者(役員を含む)</t>
    <rPh sb="0" eb="3">
      <t>コヨウシャ</t>
    </rPh>
    <rPh sb="4" eb="6">
      <t>ヤクイン</t>
    </rPh>
    <rPh sb="7" eb="8">
      <t>フク</t>
    </rPh>
    <phoneticPr fontId="3"/>
  </si>
  <si>
    <t>産業別・従業上の地位別就業者数</t>
    <rPh sb="2" eb="3">
      <t>ベツ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</si>
  <si>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</si>
  <si>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表番号</t>
    <rPh sb="0" eb="3">
      <t>ヒョウバンゴウ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</si>
</sst>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3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color theme="1"/>
      <name val="ＭＳ 明朝"/>
      <family val="1"/>
    </font>
    <font>
      <sz val="9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b/>
      <sz val="15"/>
      <color theme="3"/>
      <name val="游ゴシック"/>
      <family val="2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0" fontId="8" fillId="0" borderId="0" xfId="5" applyAlignment="1">
      <alignment horizontal="center" vertical="center"/>
    </xf>
    <xf numFmtId="0" fontId="8" fillId="0" borderId="0" xfId="5" applyAlignment="1">
      <alignment vertical="center"/>
    </xf>
    <xf numFmtId="0" fontId="8" fillId="0" borderId="0" xfId="5" quotePrefix="1" applyAlignment="1">
      <alignment vertical="center"/>
    </xf>
    <xf numFmtId="0" fontId="10" fillId="0" borderId="0" xfId="2" applyFont="1" applyAlignment="1">
      <alignment vertical="center"/>
    </xf>
    <xf numFmtId="0" fontId="11" fillId="0" borderId="4" xfId="2" applyFont="1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2" xfId="3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8" fillId="0" borderId="0" xfId="5" applyAlignment="1">
      <alignment horizontal="left" vertical="center"/>
    </xf>
    <xf numFmtId="0" fontId="1" fillId="0" borderId="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11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1" fillId="0" borderId="13" xfId="2" applyFont="1" applyFill="1" applyBorder="1" applyAlignment="1">
      <alignment horizontal="center" vertical="center"/>
    </xf>
    <xf numFmtId="176" fontId="11" fillId="0" borderId="13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1" fillId="0" borderId="11" xfId="2" applyFont="1" applyBorder="1" applyAlignment="1">
      <alignment vertical="center"/>
    </xf>
    <xf numFmtId="0" fontId="16" fillId="0" borderId="4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1" fillId="0" borderId="13" xfId="2" applyFont="1" applyFill="1" applyBorder="1" applyAlignment="1">
      <alignment vertical="center"/>
    </xf>
    <xf numFmtId="0" fontId="11" fillId="0" borderId="14" xfId="2" applyFont="1" applyFill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 shrinkToFit="1"/>
    </xf>
    <xf numFmtId="49" fontId="11" fillId="0" borderId="14" xfId="1" applyNumberFormat="1" applyFont="1" applyBorder="1" applyAlignment="1">
      <alignment horizontal="right" vertical="center"/>
    </xf>
    <xf numFmtId="176" fontId="11" fillId="0" borderId="11" xfId="2" applyNumberFormat="1" applyFont="1" applyBorder="1" applyAlignment="1">
      <alignment vertical="center"/>
    </xf>
    <xf numFmtId="176" fontId="11" fillId="0" borderId="14" xfId="2" applyNumberFormat="1" applyFont="1" applyBorder="1" applyAlignment="1">
      <alignment vertical="center"/>
    </xf>
    <xf numFmtId="49" fontId="11" fillId="0" borderId="11" xfId="1" applyNumberFormat="1" applyFont="1" applyBorder="1" applyAlignment="1">
      <alignment horizontal="right" vertical="center"/>
    </xf>
    <xf numFmtId="176" fontId="18" fillId="0" borderId="12" xfId="1" applyNumberFormat="1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12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0" fontId="13" fillId="0" borderId="0" xfId="2" applyFont="1" applyAlignment="1">
      <alignment vertical="center"/>
    </xf>
    <xf numFmtId="0" fontId="11" fillId="0" borderId="13" xfId="2" applyFont="1" applyFill="1" applyBorder="1" applyAlignment="1">
      <alignment horizontal="center" vertical="center" shrinkToFit="1"/>
    </xf>
    <xf numFmtId="177" fontId="11" fillId="0" borderId="12" xfId="1" applyNumberFormat="1" applyFont="1" applyBorder="1" applyAlignment="1">
      <alignment vertical="center"/>
    </xf>
    <xf numFmtId="177" fontId="11" fillId="0" borderId="14" xfId="1" applyNumberFormat="1" applyFont="1" applyBorder="1" applyAlignment="1">
      <alignment vertical="center"/>
    </xf>
    <xf numFmtId="177" fontId="11" fillId="0" borderId="15" xfId="1" applyNumberFormat="1" applyFont="1" applyBorder="1" applyAlignment="1">
      <alignment vertical="center"/>
    </xf>
    <xf numFmtId="177" fontId="11" fillId="0" borderId="9" xfId="2" applyNumberFormat="1" applyFont="1" applyFill="1" applyBorder="1" applyAlignment="1">
      <alignment vertical="center"/>
    </xf>
    <xf numFmtId="0" fontId="19" fillId="0" borderId="0" xfId="2" applyFont="1" applyAlignment="1">
      <alignment vertical="center"/>
    </xf>
    <xf numFmtId="177" fontId="11" fillId="0" borderId="4" xfId="1" applyNumberFormat="1" applyFont="1" applyBorder="1" applyAlignment="1">
      <alignment vertical="center"/>
    </xf>
    <xf numFmtId="177" fontId="11" fillId="0" borderId="2" xfId="2" applyNumberFormat="1" applyFont="1" applyFill="1" applyBorder="1" applyAlignment="1">
      <alignment vertical="center"/>
    </xf>
    <xf numFmtId="0" fontId="11" fillId="0" borderId="16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177" fontId="11" fillId="0" borderId="13" xfId="1" applyNumberFormat="1" applyFont="1" applyBorder="1" applyAlignment="1">
      <alignment vertical="center"/>
    </xf>
    <xf numFmtId="177" fontId="11" fillId="0" borderId="16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49" fontId="11" fillId="0" borderId="12" xfId="1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left" vertical="center"/>
    </xf>
    <xf numFmtId="177" fontId="11" fillId="0" borderId="11" xfId="1" applyNumberFormat="1" applyFont="1" applyBorder="1" applyAlignment="1">
      <alignment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 shrinkToFit="1"/>
    </xf>
    <xf numFmtId="49" fontId="11" fillId="0" borderId="1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4" xfId="2" applyFont="1" applyBorder="1" applyAlignment="1">
      <alignment vertical="center"/>
    </xf>
    <xf numFmtId="0" fontId="11" fillId="0" borderId="15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" xfId="2" applyFont="1" applyBorder="1" applyAlignment="1">
      <alignment vertical="center" shrinkToFit="1"/>
    </xf>
    <xf numFmtId="0" fontId="11" fillId="0" borderId="6" xfId="2" applyFont="1" applyBorder="1" applyAlignment="1">
      <alignment vertical="center" shrinkToFit="1"/>
    </xf>
    <xf numFmtId="0" fontId="11" fillId="0" borderId="9" xfId="2" applyFont="1" applyBorder="1" applyAlignment="1">
      <alignment vertical="center" shrinkToFit="1"/>
    </xf>
    <xf numFmtId="0" fontId="11" fillId="0" borderId="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4" xfId="2" applyFont="1" applyBorder="1" applyAlignment="1">
      <alignment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8" xfId="2" applyFont="1" applyBorder="1" applyAlignment="1">
      <alignment vertical="center" shrinkToFit="1"/>
    </xf>
    <xf numFmtId="0" fontId="12" fillId="0" borderId="0" xfId="2" applyFont="1" applyBorder="1" applyAlignment="1">
      <alignment horizontal="right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2" fillId="0" borderId="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SheetLayoutView="100" workbookViewId="0">
      <selection activeCell="E8" sqref="E8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73" t="s">
        <v>2</v>
      </c>
      <c r="B1" s="73"/>
      <c r="C1" s="7"/>
      <c r="D1" s="7"/>
      <c r="E1" s="7"/>
    </row>
    <row r="2" spans="1:5" ht="30" customHeight="1" x14ac:dyDescent="0.4">
      <c r="A2" s="73" t="s">
        <v>11</v>
      </c>
      <c r="B2" s="73"/>
      <c r="C2" s="7"/>
      <c r="D2" s="7"/>
      <c r="E2" s="7"/>
    </row>
    <row r="3" spans="1:5" ht="30" customHeight="1" x14ac:dyDescent="0.4">
      <c r="A3" s="74" t="s">
        <v>115</v>
      </c>
      <c r="B3" s="74"/>
      <c r="C3" s="8"/>
      <c r="D3" s="8"/>
      <c r="E3" s="8"/>
    </row>
    <row r="4" spans="1:5" ht="30" customHeight="1" x14ac:dyDescent="0.4">
      <c r="A4" s="2" t="s">
        <v>116</v>
      </c>
      <c r="B4" s="4" t="s">
        <v>5</v>
      </c>
      <c r="C4" s="5"/>
      <c r="D4" s="5"/>
      <c r="E4" s="5"/>
    </row>
    <row r="5" spans="1:5" s="1" customFormat="1" ht="30" customHeight="1" x14ac:dyDescent="0.4">
      <c r="A5" s="3" t="s">
        <v>52</v>
      </c>
      <c r="B5" s="6" t="s">
        <v>0</v>
      </c>
      <c r="C5" s="6"/>
      <c r="D5" s="6"/>
      <c r="E5" s="6"/>
    </row>
    <row r="6" spans="1:5" s="1" customFormat="1" ht="30" customHeight="1" x14ac:dyDescent="0.4">
      <c r="A6" s="3" t="s">
        <v>54</v>
      </c>
      <c r="B6" s="5" t="s">
        <v>46</v>
      </c>
      <c r="C6" s="5"/>
      <c r="D6" s="5"/>
      <c r="E6" s="5"/>
    </row>
    <row r="7" spans="1:5" s="1" customFormat="1" ht="30" customHeight="1" x14ac:dyDescent="0.4">
      <c r="A7" s="3" t="s">
        <v>42</v>
      </c>
      <c r="B7" s="5" t="s">
        <v>48</v>
      </c>
      <c r="C7" s="5"/>
      <c r="D7" s="5"/>
      <c r="E7" s="5"/>
    </row>
    <row r="8" spans="1:5" s="1" customFormat="1" ht="30" customHeight="1" x14ac:dyDescent="0.4">
      <c r="A8" s="3" t="s">
        <v>56</v>
      </c>
      <c r="B8" s="5" t="s">
        <v>47</v>
      </c>
      <c r="C8" s="5"/>
      <c r="D8" s="5"/>
      <c r="E8" s="5"/>
    </row>
    <row r="9" spans="1:5" s="1" customFormat="1" ht="30" customHeight="1" x14ac:dyDescent="0.4">
      <c r="A9" s="3" t="s">
        <v>4</v>
      </c>
      <c r="B9" s="5" t="s">
        <v>28</v>
      </c>
      <c r="C9" s="5"/>
      <c r="D9" s="5"/>
      <c r="E9" s="5"/>
    </row>
    <row r="10" spans="1:5" s="1" customFormat="1" ht="30" customHeight="1" x14ac:dyDescent="0.4">
      <c r="A10" s="3" t="s">
        <v>57</v>
      </c>
      <c r="B10" s="5" t="s">
        <v>51</v>
      </c>
      <c r="C10" s="5"/>
      <c r="D10" s="5"/>
      <c r="E10" s="5"/>
    </row>
    <row r="11" spans="1:5" s="1" customFormat="1" ht="30" customHeight="1" x14ac:dyDescent="0.4"/>
    <row r="12" spans="1:5" s="1" customFormat="1" ht="30" customHeight="1" x14ac:dyDescent="0.4"/>
    <row r="13" spans="1:5" s="1" customFormat="1" ht="30" customHeight="1" x14ac:dyDescent="0.4"/>
    <row r="14" spans="1:5" s="1" customFormat="1" ht="30" customHeight="1" x14ac:dyDescent="0.4"/>
    <row r="15" spans="1:5" s="1" customFormat="1" ht="30" customHeight="1" x14ac:dyDescent="0.4"/>
    <row r="16" spans="1:5" s="1" customFormat="1" ht="30" customHeight="1" x14ac:dyDescent="0.4"/>
    <row r="17" s="1" customFormat="1" ht="24.95" customHeight="1" x14ac:dyDescent="0.4"/>
    <row r="18" s="1" customFormat="1" ht="24.95" customHeight="1" x14ac:dyDescent="0.4"/>
    <row r="19" s="1" customFormat="1" ht="24.95" customHeight="1" x14ac:dyDescent="0.4"/>
    <row r="20" s="1" customFormat="1" ht="24.95" customHeight="1" x14ac:dyDescent="0.4"/>
    <row r="21" s="1" customFormat="1" ht="24.95" customHeight="1" x14ac:dyDescent="0.4"/>
    <row r="22" s="1" customFormat="1" ht="24.95" customHeight="1" x14ac:dyDescent="0.4"/>
    <row r="23" s="1" customFormat="1" ht="24.95" customHeight="1" x14ac:dyDescent="0.4"/>
    <row r="24" s="1" customFormat="1" ht="24.95" customHeight="1" x14ac:dyDescent="0.4"/>
    <row r="25" s="1" customFormat="1" ht="24.95" customHeight="1" x14ac:dyDescent="0.4"/>
    <row r="26" s="1" customFormat="1" ht="24.95" customHeight="1" x14ac:dyDescent="0.4"/>
    <row r="27" s="1" customFormat="1" ht="24.95" customHeight="1" x14ac:dyDescent="0.4"/>
    <row r="28" s="1" customFormat="1" ht="24.95" customHeight="1" x14ac:dyDescent="0.4"/>
    <row r="29" s="1" customFormat="1" ht="24.95" customHeight="1" x14ac:dyDescent="0.4"/>
    <row r="30" s="1" customFormat="1" ht="24.95" customHeight="1" x14ac:dyDescent="0.4"/>
    <row r="31" s="1" customFormat="1" ht="24.95" customHeight="1" x14ac:dyDescent="0.4"/>
    <row r="32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</sheetData>
  <mergeCells count="3">
    <mergeCell ref="A1:B1"/>
    <mergeCell ref="A2:B2"/>
    <mergeCell ref="A3:B3"/>
  </mergeCells>
  <phoneticPr fontId="3"/>
  <hyperlinks>
    <hyperlink ref="A5" location="'3-1'!A1" display="3-1"/>
    <hyperlink ref="A6:A10" location="'2-1'!A1" display="3-2"/>
    <hyperlink ref="A6" location="'3-2'!A1" display="3-2"/>
    <hyperlink ref="A7" location="'3-3'!A1" display="3-3"/>
    <hyperlink ref="A8" location="'3-4'!A1" display="3-4"/>
    <hyperlink ref="A9" location="'3-5'!A1" display="3-5"/>
    <hyperlink ref="A10" location="'3-6'!A1" display="3-6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E8" sqref="E8"/>
    </sheetView>
  </sheetViews>
  <sheetFormatPr defaultRowHeight="15" customHeight="1" x14ac:dyDescent="0.4"/>
  <cols>
    <col min="1" max="2" width="3.375" style="9" customWidth="1"/>
    <col min="3" max="4" width="2.625" style="9" customWidth="1"/>
    <col min="5" max="5" width="19.625" style="9" customWidth="1"/>
    <col min="6" max="11" width="9.625" style="9" customWidth="1"/>
    <col min="12" max="12" width="3.25" style="9" customWidth="1"/>
    <col min="13" max="13" width="9" style="9" customWidth="1"/>
    <col min="14" max="16384" width="9" style="9"/>
  </cols>
  <sheetData>
    <row r="1" spans="1:11" ht="20.25" customHeight="1" x14ac:dyDescent="0.4">
      <c r="A1" s="10"/>
      <c r="B1" s="13" t="s">
        <v>60</v>
      </c>
    </row>
    <row r="2" spans="1:11" ht="20.25" customHeight="1" x14ac:dyDescent="0.4">
      <c r="A2" s="11"/>
      <c r="B2" s="11"/>
      <c r="E2" s="22"/>
      <c r="F2" s="22"/>
      <c r="G2" s="22"/>
      <c r="H2" s="22"/>
      <c r="I2" s="22"/>
      <c r="J2" s="22"/>
      <c r="K2" s="32" t="s">
        <v>40</v>
      </c>
    </row>
    <row r="3" spans="1:11" ht="15" customHeight="1" x14ac:dyDescent="0.4">
      <c r="A3" s="11"/>
      <c r="B3" s="11"/>
      <c r="C3" s="83" t="s">
        <v>45</v>
      </c>
      <c r="D3" s="84"/>
      <c r="E3" s="85"/>
      <c r="F3" s="75" t="s">
        <v>22</v>
      </c>
      <c r="G3" s="75"/>
      <c r="H3" s="75"/>
      <c r="I3" s="75" t="s">
        <v>59</v>
      </c>
      <c r="J3" s="75"/>
      <c r="K3" s="75"/>
    </row>
    <row r="4" spans="1:11" ht="15" customHeight="1" x14ac:dyDescent="0.4">
      <c r="A4" s="11"/>
      <c r="B4" s="11"/>
      <c r="C4" s="86"/>
      <c r="D4" s="87"/>
      <c r="E4" s="88"/>
      <c r="F4" s="27" t="s">
        <v>17</v>
      </c>
      <c r="G4" s="27" t="s">
        <v>13</v>
      </c>
      <c r="H4" s="27" t="s">
        <v>14</v>
      </c>
      <c r="I4" s="27" t="s">
        <v>17</v>
      </c>
      <c r="J4" s="27" t="s">
        <v>13</v>
      </c>
      <c r="K4" s="27" t="s">
        <v>14</v>
      </c>
    </row>
    <row r="5" spans="1:11" ht="15" customHeight="1" x14ac:dyDescent="0.4">
      <c r="A5" s="11"/>
      <c r="B5" s="11"/>
      <c r="C5" s="76" t="s">
        <v>25</v>
      </c>
      <c r="D5" s="77"/>
      <c r="E5" s="78"/>
      <c r="F5" s="28">
        <v>31569</v>
      </c>
      <c r="G5" s="28">
        <v>14951</v>
      </c>
      <c r="H5" s="28">
        <v>16618</v>
      </c>
      <c r="I5" s="28">
        <v>29110</v>
      </c>
      <c r="J5" s="28">
        <v>13909</v>
      </c>
      <c r="K5" s="28">
        <v>15201</v>
      </c>
    </row>
    <row r="6" spans="1:11" ht="15" customHeight="1" x14ac:dyDescent="0.4">
      <c r="A6" s="11"/>
      <c r="B6" s="11"/>
      <c r="C6" s="14" t="s">
        <v>16</v>
      </c>
      <c r="D6" s="20"/>
      <c r="E6" s="23"/>
      <c r="F6" s="28">
        <v>28280</v>
      </c>
      <c r="G6" s="28">
        <v>13263</v>
      </c>
      <c r="H6" s="28">
        <v>15017</v>
      </c>
      <c r="I6" s="28">
        <v>26214</v>
      </c>
      <c r="J6" s="28">
        <v>12437</v>
      </c>
      <c r="K6" s="28">
        <v>13777</v>
      </c>
    </row>
    <row r="7" spans="1:11" ht="15" customHeight="1" x14ac:dyDescent="0.4">
      <c r="A7" s="11"/>
      <c r="B7" s="11"/>
      <c r="C7" s="15"/>
      <c r="D7" s="79" t="s">
        <v>8</v>
      </c>
      <c r="E7" s="80"/>
      <c r="F7" s="28">
        <v>16379</v>
      </c>
      <c r="G7" s="28">
        <v>8915</v>
      </c>
      <c r="H7" s="28">
        <v>7464</v>
      </c>
      <c r="I7" s="28">
        <v>15051</v>
      </c>
      <c r="J7" s="28">
        <v>8141</v>
      </c>
      <c r="K7" s="28">
        <v>6910</v>
      </c>
    </row>
    <row r="8" spans="1:11" ht="15" customHeight="1" x14ac:dyDescent="0.4">
      <c r="A8" s="12"/>
      <c r="B8" s="12"/>
      <c r="C8" s="15"/>
      <c r="D8" s="15"/>
      <c r="E8" s="24" t="s">
        <v>50</v>
      </c>
      <c r="F8" s="29">
        <v>15814</v>
      </c>
      <c r="G8" s="29">
        <v>8520</v>
      </c>
      <c r="H8" s="29">
        <v>7294</v>
      </c>
      <c r="I8" s="29">
        <v>14442</v>
      </c>
      <c r="J8" s="29">
        <v>7756</v>
      </c>
      <c r="K8" s="29">
        <v>6686</v>
      </c>
    </row>
    <row r="9" spans="1:11" ht="15" customHeight="1" x14ac:dyDescent="0.4">
      <c r="C9" s="15"/>
      <c r="D9" s="15"/>
      <c r="E9" s="25" t="s">
        <v>58</v>
      </c>
      <c r="F9" s="29">
        <v>565</v>
      </c>
      <c r="G9" s="29">
        <v>395</v>
      </c>
      <c r="H9" s="29">
        <v>170</v>
      </c>
      <c r="I9" s="29">
        <v>609</v>
      </c>
      <c r="J9" s="29">
        <v>385</v>
      </c>
      <c r="K9" s="29">
        <v>224</v>
      </c>
    </row>
    <row r="10" spans="1:11" ht="15" customHeight="1" x14ac:dyDescent="0.4">
      <c r="C10" s="16"/>
      <c r="D10" s="81" t="s">
        <v>6</v>
      </c>
      <c r="E10" s="82"/>
      <c r="F10" s="28">
        <v>11685</v>
      </c>
      <c r="G10" s="28">
        <v>4237</v>
      </c>
      <c r="H10" s="28">
        <v>7448</v>
      </c>
      <c r="I10" s="28">
        <v>10470</v>
      </c>
      <c r="J10" s="28">
        <v>3961</v>
      </c>
      <c r="K10" s="28">
        <v>6509</v>
      </c>
    </row>
    <row r="11" spans="1:11" ht="15" customHeight="1" x14ac:dyDescent="0.4">
      <c r="E11" s="22"/>
      <c r="F11" s="22"/>
      <c r="G11" s="22"/>
      <c r="H11" s="22"/>
      <c r="J11" s="31"/>
      <c r="K11" s="33" t="s">
        <v>19</v>
      </c>
    </row>
    <row r="12" spans="1:11" ht="15" customHeight="1" x14ac:dyDescent="0.4">
      <c r="C12" s="17" t="s">
        <v>43</v>
      </c>
      <c r="D12" s="21"/>
      <c r="F12" s="17"/>
      <c r="G12" s="17"/>
      <c r="H12" s="22"/>
      <c r="I12" s="22"/>
      <c r="J12" s="22"/>
      <c r="K12" s="22"/>
    </row>
    <row r="13" spans="1:11" ht="15" customHeight="1" x14ac:dyDescent="0.4">
      <c r="C13" s="18" t="s">
        <v>55</v>
      </c>
      <c r="D13" s="21"/>
      <c r="E13" s="26"/>
      <c r="F13" s="21"/>
      <c r="G13" s="21"/>
      <c r="H13" s="30"/>
      <c r="I13" s="30"/>
      <c r="J13" s="30"/>
      <c r="K13" s="30"/>
    </row>
    <row r="14" spans="1:11" ht="15" customHeight="1" x14ac:dyDescent="0.4">
      <c r="H14" s="20"/>
    </row>
    <row r="15" spans="1:11" ht="15" customHeight="1" x14ac:dyDescent="0.4">
      <c r="C15" s="19" t="s">
        <v>7</v>
      </c>
      <c r="H15" s="20"/>
    </row>
    <row r="16" spans="1:11" ht="15" customHeight="1" x14ac:dyDescent="0.4">
      <c r="G16" s="20"/>
    </row>
  </sheetData>
  <mergeCells count="6">
    <mergeCell ref="F3:H3"/>
    <mergeCell ref="I3:K3"/>
    <mergeCell ref="C5:E5"/>
    <mergeCell ref="D7:E7"/>
    <mergeCell ref="D10:E10"/>
    <mergeCell ref="C3:E4"/>
  </mergeCells>
  <phoneticPr fontId="3"/>
  <hyperlinks>
    <hyperlink ref="C15" location="目次!A1" display="目次へ戻る"/>
  </hyperlinks>
  <pageMargins left="0.78700000000000003" right="0.78700000000000003" top="0.98399999999999999" bottom="0.98399999999999999" header="0.51200000000000001" footer="0.51200000000000001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A18" sqref="A18:XFD18"/>
    </sheetView>
  </sheetViews>
  <sheetFormatPr defaultRowHeight="15" customHeight="1" x14ac:dyDescent="0.4"/>
  <cols>
    <col min="1" max="2" width="3.375" style="9" customWidth="1"/>
    <col min="3" max="4" width="2.625" style="9" customWidth="1"/>
    <col min="5" max="5" width="35.75" style="9" bestFit="1" customWidth="1"/>
    <col min="6" max="11" width="9.625" style="9" customWidth="1"/>
    <col min="12" max="12" width="3.375" style="9" customWidth="1"/>
    <col min="13" max="13" width="9" style="9" customWidth="1"/>
    <col min="14" max="16384" width="9" style="9"/>
  </cols>
  <sheetData>
    <row r="1" spans="1:11" ht="20.25" customHeight="1" x14ac:dyDescent="0.4">
      <c r="A1" s="10"/>
      <c r="B1" s="13" t="s">
        <v>84</v>
      </c>
    </row>
    <row r="2" spans="1:11" ht="15" customHeight="1" x14ac:dyDescent="0.4">
      <c r="A2" s="11"/>
      <c r="B2" s="11"/>
      <c r="C2" s="22"/>
      <c r="D2" s="22"/>
      <c r="E2" s="22"/>
      <c r="F2" s="17"/>
      <c r="G2" s="17"/>
      <c r="H2" s="17"/>
      <c r="I2" s="17"/>
      <c r="J2" s="17"/>
      <c r="K2" s="32" t="s">
        <v>40</v>
      </c>
    </row>
    <row r="3" spans="1:11" ht="15" customHeight="1" x14ac:dyDescent="0.4">
      <c r="A3" s="11"/>
      <c r="B3" s="11"/>
      <c r="C3" s="83" t="s">
        <v>24</v>
      </c>
      <c r="D3" s="84"/>
      <c r="E3" s="85"/>
      <c r="F3" s="75" t="s">
        <v>22</v>
      </c>
      <c r="G3" s="75"/>
      <c r="H3" s="75"/>
      <c r="I3" s="75" t="s">
        <v>59</v>
      </c>
      <c r="J3" s="75"/>
      <c r="K3" s="75"/>
    </row>
    <row r="4" spans="1:11" ht="15" customHeight="1" x14ac:dyDescent="0.4">
      <c r="A4" s="11"/>
      <c r="B4" s="11"/>
      <c r="C4" s="86"/>
      <c r="D4" s="87"/>
      <c r="E4" s="88"/>
      <c r="F4" s="27" t="s">
        <v>83</v>
      </c>
      <c r="G4" s="27" t="s">
        <v>13</v>
      </c>
      <c r="H4" s="27" t="s">
        <v>14</v>
      </c>
      <c r="I4" s="27" t="s">
        <v>83</v>
      </c>
      <c r="J4" s="27" t="s">
        <v>13</v>
      </c>
      <c r="K4" s="27" t="s">
        <v>14</v>
      </c>
    </row>
    <row r="5" spans="1:11" ht="15" customHeight="1" x14ac:dyDescent="0.4">
      <c r="A5" s="11"/>
      <c r="B5" s="11"/>
      <c r="C5" s="76" t="s">
        <v>44</v>
      </c>
      <c r="D5" s="77"/>
      <c r="E5" s="78"/>
      <c r="F5" s="28">
        <f>SUM(G5:H5)</f>
        <v>15814</v>
      </c>
      <c r="G5" s="28">
        <v>8520</v>
      </c>
      <c r="H5" s="28">
        <v>7294</v>
      </c>
      <c r="I5" s="28">
        <v>14442</v>
      </c>
      <c r="J5" s="28">
        <v>7756</v>
      </c>
      <c r="K5" s="28">
        <v>6686</v>
      </c>
    </row>
    <row r="6" spans="1:11" ht="15" customHeight="1" x14ac:dyDescent="0.4">
      <c r="A6" s="11"/>
      <c r="B6" s="11"/>
      <c r="C6" s="34" t="s">
        <v>82</v>
      </c>
      <c r="D6" s="39"/>
      <c r="E6" s="41"/>
      <c r="F6" s="28">
        <f>SUM(G6:H6)</f>
        <v>1719</v>
      </c>
      <c r="G6" s="28">
        <v>1067</v>
      </c>
      <c r="H6" s="28">
        <v>652</v>
      </c>
      <c r="I6" s="28">
        <v>1431</v>
      </c>
      <c r="J6" s="28">
        <v>902</v>
      </c>
      <c r="K6" s="28">
        <v>529</v>
      </c>
    </row>
    <row r="7" spans="1:11" ht="15" customHeight="1" x14ac:dyDescent="0.4">
      <c r="A7" s="11"/>
      <c r="B7" s="11"/>
      <c r="C7" s="35"/>
      <c r="D7" s="98" t="s">
        <v>61</v>
      </c>
      <c r="E7" s="99"/>
      <c r="F7" s="28">
        <v>1719</v>
      </c>
      <c r="G7" s="28">
        <v>1067</v>
      </c>
      <c r="H7" s="28">
        <v>652</v>
      </c>
      <c r="I7" s="28">
        <v>1431</v>
      </c>
      <c r="J7" s="28">
        <v>902</v>
      </c>
      <c r="K7" s="28">
        <v>529</v>
      </c>
    </row>
    <row r="8" spans="1:11" ht="15" customHeight="1" x14ac:dyDescent="0.4">
      <c r="A8" s="12"/>
      <c r="B8" s="12"/>
      <c r="C8" s="14"/>
      <c r="D8" s="36"/>
      <c r="E8" s="42" t="s">
        <v>81</v>
      </c>
      <c r="F8" s="28">
        <v>1703</v>
      </c>
      <c r="G8" s="28">
        <v>1053</v>
      </c>
      <c r="H8" s="28">
        <v>650</v>
      </c>
      <c r="I8" s="28">
        <v>1415</v>
      </c>
      <c r="J8" s="28">
        <v>887</v>
      </c>
      <c r="K8" s="28">
        <v>528</v>
      </c>
    </row>
    <row r="9" spans="1:11" ht="15" customHeight="1" x14ac:dyDescent="0.4">
      <c r="C9" s="14"/>
      <c r="D9" s="93" t="s">
        <v>79</v>
      </c>
      <c r="E9" s="95"/>
      <c r="F9" s="43" t="s">
        <v>15</v>
      </c>
      <c r="G9" s="43" t="s">
        <v>15</v>
      </c>
      <c r="H9" s="43" t="s">
        <v>15</v>
      </c>
      <c r="I9" s="43" t="s">
        <v>15</v>
      </c>
      <c r="J9" s="43" t="s">
        <v>15</v>
      </c>
      <c r="K9" s="43" t="s">
        <v>15</v>
      </c>
    </row>
    <row r="10" spans="1:11" ht="15" customHeight="1" x14ac:dyDescent="0.4">
      <c r="C10" s="34" t="s">
        <v>78</v>
      </c>
      <c r="D10" s="39"/>
      <c r="E10" s="41"/>
      <c r="F10" s="29">
        <f t="shared" ref="F10:F29" si="0">SUM(G10:H10)</f>
        <v>3899</v>
      </c>
      <c r="G10" s="29">
        <v>2639</v>
      </c>
      <c r="H10" s="29">
        <v>1260</v>
      </c>
      <c r="I10" s="29">
        <v>3470</v>
      </c>
      <c r="J10" s="29">
        <v>2369</v>
      </c>
      <c r="K10" s="29">
        <v>1101</v>
      </c>
    </row>
    <row r="11" spans="1:11" ht="15" customHeight="1" x14ac:dyDescent="0.4">
      <c r="C11" s="35"/>
      <c r="D11" s="98" t="s">
        <v>77</v>
      </c>
      <c r="E11" s="99"/>
      <c r="F11" s="44">
        <f t="shared" si="0"/>
        <v>5</v>
      </c>
      <c r="G11" s="44">
        <v>5</v>
      </c>
      <c r="H11" s="46" t="s">
        <v>15</v>
      </c>
      <c r="I11" s="44">
        <v>8</v>
      </c>
      <c r="J11" s="44">
        <v>7</v>
      </c>
      <c r="K11" s="44">
        <v>1</v>
      </c>
    </row>
    <row r="12" spans="1:11" ht="15" customHeight="1" x14ac:dyDescent="0.4">
      <c r="C12" s="35"/>
      <c r="D12" s="98" t="s">
        <v>76</v>
      </c>
      <c r="E12" s="99"/>
      <c r="F12" s="29">
        <f t="shared" si="0"/>
        <v>1242</v>
      </c>
      <c r="G12" s="29">
        <v>1081</v>
      </c>
      <c r="H12" s="29">
        <v>161</v>
      </c>
      <c r="I12" s="29">
        <v>1143</v>
      </c>
      <c r="J12" s="29">
        <v>958</v>
      </c>
      <c r="K12" s="29">
        <v>185</v>
      </c>
    </row>
    <row r="13" spans="1:11" ht="15" customHeight="1" x14ac:dyDescent="0.4">
      <c r="C13" s="36"/>
      <c r="D13" s="93" t="s">
        <v>75</v>
      </c>
      <c r="E13" s="95"/>
      <c r="F13" s="45">
        <f t="shared" si="0"/>
        <v>2652</v>
      </c>
      <c r="G13" s="45">
        <v>1553</v>
      </c>
      <c r="H13" s="45">
        <v>1099</v>
      </c>
      <c r="I13" s="45">
        <v>2319</v>
      </c>
      <c r="J13" s="45">
        <v>1404</v>
      </c>
      <c r="K13" s="45">
        <v>915</v>
      </c>
    </row>
    <row r="14" spans="1:11" ht="15" customHeight="1" x14ac:dyDescent="0.4">
      <c r="C14" s="37" t="s">
        <v>73</v>
      </c>
      <c r="D14" s="40"/>
      <c r="E14" s="41"/>
      <c r="F14" s="29">
        <f t="shared" si="0"/>
        <v>10084</v>
      </c>
      <c r="G14" s="29">
        <v>4763</v>
      </c>
      <c r="H14" s="29">
        <v>5321</v>
      </c>
      <c r="I14" s="29">
        <v>9268</v>
      </c>
      <c r="J14" s="29">
        <v>4344</v>
      </c>
      <c r="K14" s="29">
        <v>4924</v>
      </c>
    </row>
    <row r="15" spans="1:11" ht="15" customHeight="1" x14ac:dyDescent="0.4">
      <c r="C15" s="35"/>
      <c r="D15" s="100" t="s">
        <v>72</v>
      </c>
      <c r="E15" s="101"/>
      <c r="F15" s="44">
        <f t="shared" si="0"/>
        <v>37</v>
      </c>
      <c r="G15" s="44">
        <v>33</v>
      </c>
      <c r="H15" s="44">
        <v>4</v>
      </c>
      <c r="I15" s="44">
        <v>44</v>
      </c>
      <c r="J15" s="44">
        <v>34</v>
      </c>
      <c r="K15" s="44">
        <v>10</v>
      </c>
    </row>
    <row r="16" spans="1:11" ht="15" customHeight="1" x14ac:dyDescent="0.4">
      <c r="C16" s="14"/>
      <c r="D16" s="89" t="s">
        <v>71</v>
      </c>
      <c r="E16" s="90"/>
      <c r="F16" s="29">
        <f t="shared" si="0"/>
        <v>105</v>
      </c>
      <c r="G16" s="29">
        <v>72</v>
      </c>
      <c r="H16" s="29">
        <v>33</v>
      </c>
      <c r="I16" s="29">
        <v>124</v>
      </c>
      <c r="J16" s="29">
        <v>84</v>
      </c>
      <c r="K16" s="29">
        <v>40</v>
      </c>
    </row>
    <row r="17" spans="3:11" ht="15" customHeight="1" x14ac:dyDescent="0.4">
      <c r="C17" s="14"/>
      <c r="D17" s="89" t="s">
        <v>64</v>
      </c>
      <c r="E17" s="90"/>
      <c r="F17" s="29">
        <f t="shared" si="0"/>
        <v>631</v>
      </c>
      <c r="G17" s="29">
        <v>563</v>
      </c>
      <c r="H17" s="29">
        <v>68</v>
      </c>
      <c r="I17" s="29">
        <v>595</v>
      </c>
      <c r="J17" s="29">
        <v>521</v>
      </c>
      <c r="K17" s="29">
        <v>74</v>
      </c>
    </row>
    <row r="18" spans="3:11" ht="15" customHeight="1" x14ac:dyDescent="0.4">
      <c r="C18" s="14"/>
      <c r="D18" s="89" t="s">
        <v>49</v>
      </c>
      <c r="E18" s="90"/>
      <c r="F18" s="29">
        <f t="shared" si="0"/>
        <v>2563</v>
      </c>
      <c r="G18" s="29">
        <v>1293</v>
      </c>
      <c r="H18" s="29">
        <v>1270</v>
      </c>
      <c r="I18" s="29">
        <v>2300</v>
      </c>
      <c r="J18" s="29">
        <v>1141</v>
      </c>
      <c r="K18" s="47">
        <v>1159</v>
      </c>
    </row>
    <row r="19" spans="3:11" ht="15" customHeight="1" x14ac:dyDescent="0.4">
      <c r="C19" s="14"/>
      <c r="D19" s="89" t="s">
        <v>69</v>
      </c>
      <c r="E19" s="90"/>
      <c r="F19" s="29">
        <f t="shared" si="0"/>
        <v>278</v>
      </c>
      <c r="G19" s="29">
        <v>113</v>
      </c>
      <c r="H19" s="29">
        <v>165</v>
      </c>
      <c r="I19" s="29">
        <v>241</v>
      </c>
      <c r="J19" s="29">
        <v>94</v>
      </c>
      <c r="K19" s="29">
        <v>147</v>
      </c>
    </row>
    <row r="20" spans="3:11" ht="15" customHeight="1" x14ac:dyDescent="0.4">
      <c r="C20" s="14"/>
      <c r="D20" s="89" t="s">
        <v>62</v>
      </c>
      <c r="E20" s="90"/>
      <c r="F20" s="29">
        <f t="shared" si="0"/>
        <v>138</v>
      </c>
      <c r="G20" s="29">
        <v>71</v>
      </c>
      <c r="H20" s="29">
        <v>67</v>
      </c>
      <c r="I20" s="29">
        <v>115</v>
      </c>
      <c r="J20" s="29">
        <v>67</v>
      </c>
      <c r="K20" s="29">
        <v>48</v>
      </c>
    </row>
    <row r="21" spans="3:11" ht="15" customHeight="1" x14ac:dyDescent="0.4">
      <c r="C21" s="35"/>
      <c r="D21" s="89" t="s">
        <v>37</v>
      </c>
      <c r="E21" s="90"/>
      <c r="F21" s="29">
        <f t="shared" si="0"/>
        <v>278</v>
      </c>
      <c r="G21" s="29">
        <v>179</v>
      </c>
      <c r="H21" s="29">
        <v>99</v>
      </c>
      <c r="I21" s="29">
        <v>237</v>
      </c>
      <c r="J21" s="29">
        <v>150</v>
      </c>
      <c r="K21" s="29">
        <v>87</v>
      </c>
    </row>
    <row r="22" spans="3:11" ht="15" customHeight="1" x14ac:dyDescent="0.4">
      <c r="C22" s="14"/>
      <c r="D22" s="96" t="s">
        <v>70</v>
      </c>
      <c r="E22" s="97"/>
      <c r="F22" s="29">
        <f t="shared" si="0"/>
        <v>1177</v>
      </c>
      <c r="G22" s="29">
        <v>448</v>
      </c>
      <c r="H22" s="29">
        <v>729</v>
      </c>
      <c r="I22" s="29">
        <v>936</v>
      </c>
      <c r="J22" s="29">
        <v>355</v>
      </c>
      <c r="K22" s="29">
        <v>581</v>
      </c>
    </row>
    <row r="23" spans="3:11" ht="15" customHeight="1" x14ac:dyDescent="0.4">
      <c r="C23" s="14"/>
      <c r="D23" s="89" t="s">
        <v>68</v>
      </c>
      <c r="E23" s="90"/>
      <c r="F23" s="29">
        <f t="shared" si="0"/>
        <v>642</v>
      </c>
      <c r="G23" s="29">
        <v>241</v>
      </c>
      <c r="H23" s="29">
        <v>401</v>
      </c>
      <c r="I23" s="29">
        <v>531</v>
      </c>
      <c r="J23" s="29">
        <v>194</v>
      </c>
      <c r="K23" s="29">
        <v>337</v>
      </c>
    </row>
    <row r="24" spans="3:11" ht="15" customHeight="1" x14ac:dyDescent="0.4">
      <c r="C24" s="14"/>
      <c r="D24" s="89" t="s">
        <v>67</v>
      </c>
      <c r="E24" s="90"/>
      <c r="F24" s="29">
        <f t="shared" si="0"/>
        <v>575</v>
      </c>
      <c r="G24" s="29">
        <v>265</v>
      </c>
      <c r="H24" s="29">
        <v>310</v>
      </c>
      <c r="I24" s="29">
        <v>520</v>
      </c>
      <c r="J24" s="29">
        <v>237</v>
      </c>
      <c r="K24" s="29">
        <v>283</v>
      </c>
    </row>
    <row r="25" spans="3:11" ht="15" customHeight="1" x14ac:dyDescent="0.4">
      <c r="C25" s="14"/>
      <c r="D25" s="89" t="s">
        <v>27</v>
      </c>
      <c r="E25" s="90"/>
      <c r="F25" s="29">
        <f t="shared" si="0"/>
        <v>2084</v>
      </c>
      <c r="G25" s="29">
        <v>470</v>
      </c>
      <c r="H25" s="29">
        <v>1614</v>
      </c>
      <c r="I25" s="29">
        <v>2068</v>
      </c>
      <c r="J25" s="29">
        <v>473</v>
      </c>
      <c r="K25" s="29">
        <v>1595</v>
      </c>
    </row>
    <row r="26" spans="3:11" ht="15" customHeight="1" x14ac:dyDescent="0.4">
      <c r="C26" s="14"/>
      <c r="D26" s="89" t="s">
        <v>3</v>
      </c>
      <c r="E26" s="90"/>
      <c r="F26" s="29">
        <f t="shared" si="0"/>
        <v>188</v>
      </c>
      <c r="G26" s="29">
        <v>125</v>
      </c>
      <c r="H26" s="29">
        <v>63</v>
      </c>
      <c r="I26" s="29">
        <v>144</v>
      </c>
      <c r="J26" s="29">
        <v>96</v>
      </c>
      <c r="K26" s="29">
        <v>48</v>
      </c>
    </row>
    <row r="27" spans="3:11" ht="15" customHeight="1" x14ac:dyDescent="0.4">
      <c r="C27" s="14"/>
      <c r="D27" s="89" t="s">
        <v>1</v>
      </c>
      <c r="E27" s="90"/>
      <c r="F27" s="29">
        <f t="shared" si="0"/>
        <v>890</v>
      </c>
      <c r="G27" s="29">
        <v>548</v>
      </c>
      <c r="H27" s="29">
        <v>342</v>
      </c>
      <c r="I27" s="29">
        <v>914</v>
      </c>
      <c r="J27" s="29">
        <v>570</v>
      </c>
      <c r="K27" s="29">
        <v>344</v>
      </c>
    </row>
    <row r="28" spans="3:11" ht="15" customHeight="1" x14ac:dyDescent="0.4">
      <c r="C28" s="36"/>
      <c r="D28" s="91" t="s">
        <v>66</v>
      </c>
      <c r="E28" s="92"/>
      <c r="F28" s="45">
        <f t="shared" si="0"/>
        <v>498</v>
      </c>
      <c r="G28" s="45">
        <v>342</v>
      </c>
      <c r="H28" s="45">
        <v>156</v>
      </c>
      <c r="I28" s="45">
        <v>499</v>
      </c>
      <c r="J28" s="45">
        <v>328</v>
      </c>
      <c r="K28" s="45">
        <v>171</v>
      </c>
    </row>
    <row r="29" spans="3:11" ht="15" customHeight="1" x14ac:dyDescent="0.4">
      <c r="C29" s="93" t="s">
        <v>65</v>
      </c>
      <c r="D29" s="94"/>
      <c r="E29" s="95"/>
      <c r="F29" s="45">
        <f t="shared" si="0"/>
        <v>112</v>
      </c>
      <c r="G29" s="45">
        <v>51</v>
      </c>
      <c r="H29" s="45">
        <v>61</v>
      </c>
      <c r="I29" s="45">
        <v>273</v>
      </c>
      <c r="J29" s="45">
        <v>141</v>
      </c>
      <c r="K29" s="45">
        <v>132</v>
      </c>
    </row>
    <row r="30" spans="3:11" ht="15" customHeight="1" x14ac:dyDescent="0.4">
      <c r="C30" s="38"/>
      <c r="D30" s="38"/>
      <c r="E30" s="38"/>
      <c r="F30" s="17"/>
      <c r="G30" s="17"/>
      <c r="I30" s="31"/>
      <c r="J30" s="31"/>
      <c r="K30" s="33" t="s">
        <v>10</v>
      </c>
    </row>
    <row r="31" spans="3:11" ht="15" customHeight="1" x14ac:dyDescent="0.4">
      <c r="C31" s="17" t="s">
        <v>63</v>
      </c>
      <c r="D31" s="17"/>
      <c r="F31" s="17"/>
      <c r="G31" s="17"/>
      <c r="H31" s="17"/>
      <c r="I31" s="17"/>
      <c r="J31" s="17"/>
      <c r="K31" s="17"/>
    </row>
    <row r="32" spans="3:11" ht="15" customHeight="1" x14ac:dyDescent="0.4">
      <c r="C32" s="17" t="s">
        <v>32</v>
      </c>
      <c r="D32" s="17"/>
      <c r="F32" s="21"/>
      <c r="G32" s="21"/>
      <c r="H32" s="21"/>
      <c r="I32" s="21"/>
      <c r="J32" s="21"/>
      <c r="K32" s="21"/>
    </row>
    <row r="33" spans="3:11" ht="15" customHeight="1" x14ac:dyDescent="0.4">
      <c r="C33" s="17"/>
      <c r="D33" s="17"/>
      <c r="F33" s="21"/>
      <c r="G33" s="21"/>
      <c r="H33" s="21"/>
      <c r="I33" s="21"/>
      <c r="J33" s="21"/>
      <c r="K33" s="21"/>
    </row>
    <row r="34" spans="3:11" ht="15" customHeight="1" x14ac:dyDescent="0.4">
      <c r="C34" s="19" t="s">
        <v>7</v>
      </c>
      <c r="D34" s="17"/>
    </row>
  </sheetData>
  <mergeCells count="24">
    <mergeCell ref="D13:E13"/>
    <mergeCell ref="D15:E15"/>
    <mergeCell ref="D16:E16"/>
    <mergeCell ref="F3:H3"/>
    <mergeCell ref="I3:K3"/>
    <mergeCell ref="C5:E5"/>
    <mergeCell ref="D7:E7"/>
    <mergeCell ref="D9:E9"/>
    <mergeCell ref="D27:E27"/>
    <mergeCell ref="D28:E28"/>
    <mergeCell ref="C29:E29"/>
    <mergeCell ref="C3:E4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1:E11"/>
    <mergeCell ref="D12:E12"/>
  </mergeCells>
  <phoneticPr fontId="3"/>
  <hyperlinks>
    <hyperlink ref="C34" location="目次!A1" display="目次へ戻る"/>
  </hyperlinks>
  <pageMargins left="0.78700000000000003" right="0.78700000000000003" top="0.98399999999999999" bottom="0.98399999999999999" header="0.51200000000000001" footer="0.51200000000000001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E8" sqref="E8"/>
    </sheetView>
  </sheetViews>
  <sheetFormatPr defaultRowHeight="15" customHeight="1" x14ac:dyDescent="0.4"/>
  <cols>
    <col min="1" max="2" width="3.375" style="9" customWidth="1"/>
    <col min="3" max="4" width="2.625" style="9" customWidth="1"/>
    <col min="5" max="5" width="35.75" style="9" bestFit="1" customWidth="1"/>
    <col min="6" max="8" width="9.875" style="9" customWidth="1"/>
    <col min="9" max="9" width="3.75" style="9" customWidth="1"/>
    <col min="10" max="10" width="9" style="9" customWidth="1"/>
    <col min="11" max="16384" width="9" style="9"/>
  </cols>
  <sheetData>
    <row r="1" spans="1:8" ht="20.25" customHeight="1" x14ac:dyDescent="0.4">
      <c r="A1" s="10"/>
      <c r="B1" s="13" t="s">
        <v>85</v>
      </c>
    </row>
    <row r="2" spans="1:8" ht="15" customHeight="1" x14ac:dyDescent="0.4">
      <c r="A2" s="11"/>
      <c r="B2" s="11"/>
      <c r="C2" s="22"/>
      <c r="D2" s="22"/>
      <c r="E2" s="49"/>
    </row>
    <row r="3" spans="1:8" ht="15" customHeight="1" x14ac:dyDescent="0.4">
      <c r="A3" s="11"/>
      <c r="B3" s="11"/>
      <c r="D3" s="48"/>
      <c r="E3" s="48"/>
      <c r="F3" s="17"/>
      <c r="G3" s="17"/>
      <c r="H3" s="32" t="s">
        <v>40</v>
      </c>
    </row>
    <row r="4" spans="1:8" ht="15" customHeight="1" x14ac:dyDescent="0.4">
      <c r="A4" s="11"/>
      <c r="B4" s="11"/>
      <c r="C4" s="103" t="s">
        <v>24</v>
      </c>
      <c r="D4" s="104"/>
      <c r="E4" s="105"/>
      <c r="F4" s="27" t="s">
        <v>83</v>
      </c>
      <c r="G4" s="27" t="s">
        <v>13</v>
      </c>
      <c r="H4" s="27" t="s">
        <v>14</v>
      </c>
    </row>
    <row r="5" spans="1:8" ht="15" customHeight="1" x14ac:dyDescent="0.4">
      <c r="A5" s="11"/>
      <c r="B5" s="11"/>
      <c r="C5" s="76" t="s">
        <v>44</v>
      </c>
      <c r="D5" s="77"/>
      <c r="E5" s="78"/>
      <c r="F5" s="28">
        <v>11574</v>
      </c>
      <c r="G5" s="28">
        <v>5996</v>
      </c>
      <c r="H5" s="28">
        <v>5578</v>
      </c>
    </row>
    <row r="6" spans="1:8" ht="15" customHeight="1" x14ac:dyDescent="0.4">
      <c r="A6" s="12"/>
      <c r="B6" s="12"/>
      <c r="C6" s="34" t="s">
        <v>82</v>
      </c>
      <c r="D6" s="39"/>
      <c r="E6" s="41"/>
      <c r="F6" s="45">
        <v>184</v>
      </c>
      <c r="G6" s="45">
        <v>124</v>
      </c>
      <c r="H6" s="45">
        <v>60</v>
      </c>
    </row>
    <row r="7" spans="1:8" ht="15" customHeight="1" x14ac:dyDescent="0.4">
      <c r="C7" s="35"/>
      <c r="D7" s="98" t="s">
        <v>61</v>
      </c>
      <c r="E7" s="99"/>
      <c r="F7" s="29">
        <v>184</v>
      </c>
      <c r="G7" s="29">
        <v>124</v>
      </c>
      <c r="H7" s="29">
        <v>60</v>
      </c>
    </row>
    <row r="8" spans="1:8" ht="15" customHeight="1" x14ac:dyDescent="0.4">
      <c r="C8" s="14"/>
      <c r="D8" s="36"/>
      <c r="E8" s="42" t="s">
        <v>81</v>
      </c>
      <c r="F8" s="28">
        <v>171</v>
      </c>
      <c r="G8" s="28">
        <v>112</v>
      </c>
      <c r="H8" s="28">
        <v>59</v>
      </c>
    </row>
    <row r="9" spans="1:8" ht="15" customHeight="1" x14ac:dyDescent="0.4">
      <c r="C9" s="14"/>
      <c r="D9" s="93" t="s">
        <v>79</v>
      </c>
      <c r="E9" s="95"/>
      <c r="F9" s="43" t="s">
        <v>15</v>
      </c>
      <c r="G9" s="43" t="s">
        <v>15</v>
      </c>
      <c r="H9" s="43" t="s">
        <v>15</v>
      </c>
    </row>
    <row r="10" spans="1:8" ht="15" customHeight="1" x14ac:dyDescent="0.4">
      <c r="C10" s="34" t="s">
        <v>78</v>
      </c>
      <c r="D10" s="39"/>
      <c r="E10" s="41"/>
      <c r="F10" s="28">
        <v>3064</v>
      </c>
      <c r="G10" s="28">
        <v>2044</v>
      </c>
      <c r="H10" s="28">
        <v>1020</v>
      </c>
    </row>
    <row r="11" spans="1:8" ht="15" customHeight="1" x14ac:dyDescent="0.4">
      <c r="C11" s="35"/>
      <c r="D11" s="98" t="s">
        <v>77</v>
      </c>
      <c r="E11" s="99"/>
      <c r="F11" s="29">
        <v>7</v>
      </c>
      <c r="G11" s="29">
        <v>6</v>
      </c>
      <c r="H11" s="29">
        <v>1</v>
      </c>
    </row>
    <row r="12" spans="1:8" ht="15" customHeight="1" x14ac:dyDescent="0.4">
      <c r="C12" s="35"/>
      <c r="D12" s="98" t="s">
        <v>76</v>
      </c>
      <c r="E12" s="99"/>
      <c r="F12" s="29">
        <v>881</v>
      </c>
      <c r="G12" s="29">
        <v>728</v>
      </c>
      <c r="H12" s="29">
        <v>153</v>
      </c>
    </row>
    <row r="13" spans="1:8" ht="15" customHeight="1" x14ac:dyDescent="0.4">
      <c r="C13" s="36"/>
      <c r="D13" s="93" t="s">
        <v>75</v>
      </c>
      <c r="E13" s="95"/>
      <c r="F13" s="29">
        <v>2176</v>
      </c>
      <c r="G13" s="29">
        <v>1310</v>
      </c>
      <c r="H13" s="29">
        <v>866</v>
      </c>
    </row>
    <row r="14" spans="1:8" ht="15" customHeight="1" x14ac:dyDescent="0.4">
      <c r="C14" s="37" t="s">
        <v>73</v>
      </c>
      <c r="D14" s="40"/>
      <c r="E14" s="41"/>
      <c r="F14" s="28">
        <v>8243</v>
      </c>
      <c r="G14" s="28">
        <v>3788</v>
      </c>
      <c r="H14" s="28">
        <v>4455</v>
      </c>
    </row>
    <row r="15" spans="1:8" ht="15" customHeight="1" x14ac:dyDescent="0.4">
      <c r="C15" s="35"/>
      <c r="D15" s="100" t="s">
        <v>72</v>
      </c>
      <c r="E15" s="101"/>
      <c r="F15" s="29">
        <v>43</v>
      </c>
      <c r="G15" s="29">
        <v>33</v>
      </c>
      <c r="H15" s="29">
        <v>10</v>
      </c>
    </row>
    <row r="16" spans="1:8" ht="15" customHeight="1" x14ac:dyDescent="0.4">
      <c r="C16" s="14"/>
      <c r="D16" s="89" t="s">
        <v>71</v>
      </c>
      <c r="E16" s="90"/>
      <c r="F16" s="29">
        <v>117</v>
      </c>
      <c r="G16" s="29">
        <v>81</v>
      </c>
      <c r="H16" s="29">
        <v>36</v>
      </c>
    </row>
    <row r="17" spans="3:8" ht="15" customHeight="1" x14ac:dyDescent="0.4">
      <c r="C17" s="14"/>
      <c r="D17" s="89" t="s">
        <v>64</v>
      </c>
      <c r="E17" s="90"/>
      <c r="F17" s="29">
        <v>560</v>
      </c>
      <c r="G17" s="29">
        <v>486</v>
      </c>
      <c r="H17" s="29">
        <v>74</v>
      </c>
    </row>
    <row r="18" spans="3:8" ht="15" customHeight="1" x14ac:dyDescent="0.4">
      <c r="C18" s="14"/>
      <c r="D18" s="89" t="s">
        <v>49</v>
      </c>
      <c r="E18" s="90"/>
      <c r="F18" s="29">
        <v>2039</v>
      </c>
      <c r="G18" s="29">
        <v>990</v>
      </c>
      <c r="H18" s="29">
        <v>1049</v>
      </c>
    </row>
    <row r="19" spans="3:8" ht="15" customHeight="1" x14ac:dyDescent="0.4">
      <c r="C19" s="14"/>
      <c r="D19" s="89" t="s">
        <v>69</v>
      </c>
      <c r="E19" s="90"/>
      <c r="F19" s="29">
        <v>232</v>
      </c>
      <c r="G19" s="29">
        <v>91</v>
      </c>
      <c r="H19" s="29">
        <v>141</v>
      </c>
    </row>
    <row r="20" spans="3:8" ht="15" customHeight="1" x14ac:dyDescent="0.4">
      <c r="C20" s="14"/>
      <c r="D20" s="89" t="s">
        <v>62</v>
      </c>
      <c r="E20" s="90"/>
      <c r="F20" s="29">
        <v>100</v>
      </c>
      <c r="G20" s="29">
        <v>57</v>
      </c>
      <c r="H20" s="29">
        <v>43</v>
      </c>
    </row>
    <row r="21" spans="3:8" ht="15" customHeight="1" x14ac:dyDescent="0.4">
      <c r="C21" s="35"/>
      <c r="D21" s="89" t="s">
        <v>37</v>
      </c>
      <c r="E21" s="90"/>
      <c r="F21" s="29">
        <v>162</v>
      </c>
      <c r="G21" s="29">
        <v>97</v>
      </c>
      <c r="H21" s="29">
        <v>65</v>
      </c>
    </row>
    <row r="22" spans="3:8" ht="15" customHeight="1" x14ac:dyDescent="0.4">
      <c r="C22" s="14"/>
      <c r="D22" s="96" t="s">
        <v>70</v>
      </c>
      <c r="E22" s="97"/>
      <c r="F22" s="29">
        <v>752</v>
      </c>
      <c r="G22" s="29">
        <v>267</v>
      </c>
      <c r="H22" s="29">
        <v>485</v>
      </c>
    </row>
    <row r="23" spans="3:8" ht="15" customHeight="1" x14ac:dyDescent="0.4">
      <c r="C23" s="14"/>
      <c r="D23" s="89" t="s">
        <v>68</v>
      </c>
      <c r="E23" s="90"/>
      <c r="F23" s="29">
        <v>354</v>
      </c>
      <c r="G23" s="29">
        <v>138</v>
      </c>
      <c r="H23" s="29">
        <v>216</v>
      </c>
    </row>
    <row r="24" spans="3:8" ht="15" customHeight="1" x14ac:dyDescent="0.4">
      <c r="C24" s="14"/>
      <c r="D24" s="89" t="s">
        <v>67</v>
      </c>
      <c r="E24" s="90"/>
      <c r="F24" s="29">
        <v>491</v>
      </c>
      <c r="G24" s="29">
        <v>226</v>
      </c>
      <c r="H24" s="29">
        <v>265</v>
      </c>
    </row>
    <row r="25" spans="3:8" ht="15" customHeight="1" x14ac:dyDescent="0.4">
      <c r="C25" s="14"/>
      <c r="D25" s="89" t="s">
        <v>27</v>
      </c>
      <c r="E25" s="90"/>
      <c r="F25" s="29">
        <v>1985</v>
      </c>
      <c r="G25" s="29">
        <v>433</v>
      </c>
      <c r="H25" s="29">
        <v>1552</v>
      </c>
    </row>
    <row r="26" spans="3:8" ht="15" customHeight="1" x14ac:dyDescent="0.4">
      <c r="C26" s="14"/>
      <c r="D26" s="89" t="s">
        <v>3</v>
      </c>
      <c r="E26" s="90"/>
      <c r="F26" s="29">
        <v>138</v>
      </c>
      <c r="G26" s="29">
        <v>91</v>
      </c>
      <c r="H26" s="29">
        <v>47</v>
      </c>
    </row>
    <row r="27" spans="3:8" ht="15" customHeight="1" x14ac:dyDescent="0.4">
      <c r="C27" s="14"/>
      <c r="D27" s="89" t="s">
        <v>1</v>
      </c>
      <c r="E27" s="90"/>
      <c r="F27" s="29">
        <v>771</v>
      </c>
      <c r="G27" s="29">
        <v>470</v>
      </c>
      <c r="H27" s="29">
        <v>301</v>
      </c>
    </row>
    <row r="28" spans="3:8" ht="15" customHeight="1" x14ac:dyDescent="0.4">
      <c r="C28" s="36"/>
      <c r="D28" s="91" t="s">
        <v>66</v>
      </c>
      <c r="E28" s="92"/>
      <c r="F28" s="45">
        <v>499</v>
      </c>
      <c r="G28" s="45">
        <v>328</v>
      </c>
      <c r="H28" s="45">
        <v>171</v>
      </c>
    </row>
    <row r="29" spans="3:8" ht="15" customHeight="1" x14ac:dyDescent="0.4">
      <c r="C29" s="93" t="s">
        <v>65</v>
      </c>
      <c r="D29" s="94"/>
      <c r="E29" s="95"/>
      <c r="F29" s="45">
        <v>83</v>
      </c>
      <c r="G29" s="45">
        <v>40</v>
      </c>
      <c r="H29" s="45">
        <v>43</v>
      </c>
    </row>
    <row r="30" spans="3:8" ht="15" customHeight="1" x14ac:dyDescent="0.4">
      <c r="C30" s="38"/>
      <c r="D30" s="38"/>
      <c r="E30" s="38"/>
      <c r="F30" s="102" t="s">
        <v>19</v>
      </c>
      <c r="G30" s="102"/>
      <c r="H30" s="102"/>
    </row>
    <row r="31" spans="3:8" ht="15" customHeight="1" x14ac:dyDescent="0.4">
      <c r="C31" s="17" t="s">
        <v>63</v>
      </c>
    </row>
    <row r="32" spans="3:8" ht="15" customHeight="1" x14ac:dyDescent="0.4">
      <c r="C32" s="17" t="s">
        <v>35</v>
      </c>
    </row>
    <row r="33" spans="3:4" ht="15" customHeight="1" x14ac:dyDescent="0.4">
      <c r="C33" s="17"/>
      <c r="D33" s="17"/>
    </row>
    <row r="34" spans="3:4" ht="15" customHeight="1" x14ac:dyDescent="0.4">
      <c r="C34" s="19" t="s">
        <v>7</v>
      </c>
      <c r="D34" s="17"/>
    </row>
  </sheetData>
  <mergeCells count="23">
    <mergeCell ref="C4:E4"/>
    <mergeCell ref="C5:E5"/>
    <mergeCell ref="D7:E7"/>
    <mergeCell ref="D9:E9"/>
    <mergeCell ref="D11:E11"/>
    <mergeCell ref="D12:E12"/>
    <mergeCell ref="D13:E13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C29:E29"/>
    <mergeCell ref="F30:H30"/>
    <mergeCell ref="D23:E23"/>
    <mergeCell ref="D24:E24"/>
    <mergeCell ref="D25:E25"/>
    <mergeCell ref="D26:E26"/>
    <mergeCell ref="D27:E27"/>
  </mergeCells>
  <phoneticPr fontId="3"/>
  <hyperlinks>
    <hyperlink ref="C34" location="目次!A1" display="目次へ戻る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E8" sqref="E8"/>
    </sheetView>
  </sheetViews>
  <sheetFormatPr defaultRowHeight="15" customHeight="1" x14ac:dyDescent="0.4"/>
  <cols>
    <col min="1" max="2" width="3.375" style="9" customWidth="1"/>
    <col min="3" max="3" width="8.625" style="9" customWidth="1"/>
    <col min="4" max="15" width="7.625" style="9" customWidth="1"/>
    <col min="16" max="16" width="4" style="9" customWidth="1"/>
    <col min="17" max="17" width="9" style="9" customWidth="1"/>
    <col min="18" max="16384" width="9" style="9"/>
  </cols>
  <sheetData>
    <row r="1" spans="1:15" ht="20.25" customHeight="1" x14ac:dyDescent="0.4">
      <c r="A1" s="10"/>
      <c r="B1" s="13" t="s">
        <v>92</v>
      </c>
    </row>
    <row r="2" spans="1:15" ht="15" customHeight="1" x14ac:dyDescent="0.4">
      <c r="A2" s="11"/>
      <c r="B2" s="11"/>
      <c r="C2" s="13"/>
      <c r="D2" s="13"/>
      <c r="E2" s="13"/>
      <c r="F2" s="13"/>
      <c r="G2" s="17"/>
      <c r="H2" s="13"/>
      <c r="I2" s="17"/>
      <c r="J2" s="17"/>
      <c r="L2" s="32"/>
      <c r="O2" s="32" t="s">
        <v>94</v>
      </c>
    </row>
    <row r="3" spans="1:15" ht="15" customHeight="1" x14ac:dyDescent="0.4">
      <c r="A3" s="11"/>
      <c r="B3" s="11"/>
      <c r="C3" s="107" t="s">
        <v>93</v>
      </c>
      <c r="D3" s="103" t="s">
        <v>17</v>
      </c>
      <c r="E3" s="104"/>
      <c r="F3" s="104"/>
      <c r="G3" s="105"/>
      <c r="H3" s="103" t="s">
        <v>13</v>
      </c>
      <c r="I3" s="104"/>
      <c r="J3" s="104"/>
      <c r="K3" s="105"/>
      <c r="L3" s="103" t="s">
        <v>14</v>
      </c>
      <c r="M3" s="104"/>
      <c r="N3" s="104"/>
      <c r="O3" s="105"/>
    </row>
    <row r="4" spans="1:15" ht="15" customHeight="1" x14ac:dyDescent="0.4">
      <c r="A4" s="11"/>
      <c r="B4" s="11"/>
      <c r="C4" s="108"/>
      <c r="D4" s="54" t="s">
        <v>41</v>
      </c>
      <c r="E4" s="54" t="s">
        <v>91</v>
      </c>
      <c r="F4" s="54" t="s">
        <v>90</v>
      </c>
      <c r="G4" s="54" t="s">
        <v>74</v>
      </c>
      <c r="H4" s="54" t="s">
        <v>41</v>
      </c>
      <c r="I4" s="54" t="s">
        <v>91</v>
      </c>
      <c r="J4" s="54" t="s">
        <v>90</v>
      </c>
      <c r="K4" s="54" t="s">
        <v>74</v>
      </c>
      <c r="L4" s="54" t="s">
        <v>41</v>
      </c>
      <c r="M4" s="54" t="s">
        <v>91</v>
      </c>
      <c r="N4" s="54" t="s">
        <v>90</v>
      </c>
      <c r="O4" s="54" t="s">
        <v>74</v>
      </c>
    </row>
    <row r="5" spans="1:15" ht="15" customHeight="1" x14ac:dyDescent="0.4">
      <c r="A5" s="11"/>
      <c r="B5" s="11"/>
      <c r="C5" s="51" t="s">
        <v>89</v>
      </c>
      <c r="D5" s="55">
        <v>20283</v>
      </c>
      <c r="E5" s="57">
        <f>SUM(I5+M5)</f>
        <v>15059</v>
      </c>
      <c r="F5" s="55">
        <f>SUM(J5+N5)</f>
        <v>3009</v>
      </c>
      <c r="G5" s="55">
        <f>SUM(K5+O5)</f>
        <v>2214</v>
      </c>
      <c r="H5" s="55">
        <v>11370</v>
      </c>
      <c r="I5" s="55">
        <v>8470</v>
      </c>
      <c r="J5" s="55">
        <v>2416</v>
      </c>
      <c r="K5" s="55">
        <v>483</v>
      </c>
      <c r="L5" s="55">
        <v>8913</v>
      </c>
      <c r="M5" s="55">
        <v>6589</v>
      </c>
      <c r="N5" s="60">
        <v>593</v>
      </c>
      <c r="O5" s="55">
        <v>1731</v>
      </c>
    </row>
    <row r="6" spans="1:15" ht="15" customHeight="1" x14ac:dyDescent="0.4">
      <c r="A6" s="11"/>
      <c r="B6" s="11"/>
      <c r="C6" s="51" t="s">
        <v>23</v>
      </c>
      <c r="D6" s="55">
        <v>19351</v>
      </c>
      <c r="E6" s="57">
        <v>14758</v>
      </c>
      <c r="F6" s="55">
        <v>2685</v>
      </c>
      <c r="G6" s="55">
        <v>1908</v>
      </c>
      <c r="H6" s="55">
        <f>SUM(I6:K6)</f>
        <v>10761</v>
      </c>
      <c r="I6" s="55">
        <v>8135</v>
      </c>
      <c r="J6" s="55">
        <v>2180</v>
      </c>
      <c r="K6" s="55">
        <v>446</v>
      </c>
      <c r="L6" s="55">
        <f>SUM(M6:O6)</f>
        <v>8590</v>
      </c>
      <c r="M6" s="55">
        <v>6623</v>
      </c>
      <c r="N6" s="60">
        <v>505</v>
      </c>
      <c r="O6" s="55">
        <v>1462</v>
      </c>
    </row>
    <row r="7" spans="1:15" ht="15" customHeight="1" x14ac:dyDescent="0.4">
      <c r="A7" s="11"/>
      <c r="B7" s="11"/>
      <c r="C7" s="51" t="s">
        <v>21</v>
      </c>
      <c r="D7" s="55">
        <v>18396</v>
      </c>
      <c r="E7" s="57">
        <v>14026</v>
      </c>
      <c r="F7" s="55">
        <v>2555</v>
      </c>
      <c r="G7" s="55">
        <v>1813</v>
      </c>
      <c r="H7" s="55">
        <v>10076</v>
      </c>
      <c r="I7" s="55">
        <v>7516</v>
      </c>
      <c r="J7" s="55">
        <v>2113</v>
      </c>
      <c r="K7" s="55">
        <v>445</v>
      </c>
      <c r="L7" s="55">
        <v>8320</v>
      </c>
      <c r="M7" s="55">
        <v>6510</v>
      </c>
      <c r="N7" s="60">
        <v>442</v>
      </c>
      <c r="O7" s="55">
        <v>1368</v>
      </c>
    </row>
    <row r="8" spans="1:15" ht="15" customHeight="1" x14ac:dyDescent="0.4">
      <c r="A8" s="12"/>
      <c r="B8" s="12"/>
      <c r="C8" s="51" t="s">
        <v>9</v>
      </c>
      <c r="D8" s="55">
        <v>16631</v>
      </c>
      <c r="E8" s="55">
        <v>12986</v>
      </c>
      <c r="F8" s="55">
        <v>2135</v>
      </c>
      <c r="G8" s="55">
        <v>1387</v>
      </c>
      <c r="H8" s="55">
        <v>9002</v>
      </c>
      <c r="I8" s="55">
        <v>6824</v>
      </c>
      <c r="J8" s="55">
        <v>1765</v>
      </c>
      <c r="K8" s="55">
        <v>354</v>
      </c>
      <c r="L8" s="55">
        <v>7629</v>
      </c>
      <c r="M8" s="55">
        <v>6162</v>
      </c>
      <c r="N8" s="60">
        <v>370</v>
      </c>
      <c r="O8" s="55">
        <v>1033</v>
      </c>
    </row>
    <row r="9" spans="1:15" ht="15" customHeight="1" x14ac:dyDescent="0.4">
      <c r="C9" s="51" t="s">
        <v>12</v>
      </c>
      <c r="D9" s="55">
        <v>15814</v>
      </c>
      <c r="E9" s="57">
        <v>12581</v>
      </c>
      <c r="F9" s="55">
        <v>2006</v>
      </c>
      <c r="G9" s="55">
        <v>1154</v>
      </c>
      <c r="H9" s="55">
        <v>8520</v>
      </c>
      <c r="I9" s="55">
        <v>6543</v>
      </c>
      <c r="J9" s="55">
        <v>1646</v>
      </c>
      <c r="K9" s="55">
        <v>298</v>
      </c>
      <c r="L9" s="55">
        <v>7294</v>
      </c>
      <c r="M9" s="55">
        <v>6038</v>
      </c>
      <c r="N9" s="60">
        <v>360</v>
      </c>
      <c r="O9" s="55">
        <v>856</v>
      </c>
    </row>
    <row r="10" spans="1:15" ht="15" customHeight="1" x14ac:dyDescent="0.4">
      <c r="C10" s="52" t="s">
        <v>88</v>
      </c>
      <c r="D10" s="56">
        <v>14442</v>
      </c>
      <c r="E10" s="58">
        <f>10788+786</f>
        <v>11574</v>
      </c>
      <c r="F10" s="56">
        <f>328+1431+9</f>
        <v>1768</v>
      </c>
      <c r="G10" s="56">
        <v>890</v>
      </c>
      <c r="H10" s="56">
        <v>7756</v>
      </c>
      <c r="I10" s="56">
        <f>5417+579</f>
        <v>5996</v>
      </c>
      <c r="J10" s="56">
        <f>285+1141+1</f>
        <v>1427</v>
      </c>
      <c r="K10" s="56">
        <v>226</v>
      </c>
      <c r="L10" s="56">
        <v>6686</v>
      </c>
      <c r="M10" s="56">
        <f>5371+207</f>
        <v>5578</v>
      </c>
      <c r="N10" s="61">
        <f>43+290+8</f>
        <v>341</v>
      </c>
      <c r="O10" s="56">
        <v>664</v>
      </c>
    </row>
    <row r="11" spans="1:15" ht="15" customHeight="1" x14ac:dyDescent="0.4">
      <c r="C11" s="22"/>
      <c r="D11" s="22"/>
      <c r="E11" s="22"/>
      <c r="F11" s="22"/>
      <c r="G11" s="22"/>
      <c r="H11" s="22"/>
      <c r="I11" s="30"/>
      <c r="L11" s="106" t="s">
        <v>19</v>
      </c>
      <c r="M11" s="106"/>
      <c r="N11" s="106"/>
      <c r="O11" s="106"/>
    </row>
    <row r="12" spans="1:15" ht="15" customHeight="1" x14ac:dyDescent="0.4">
      <c r="C12" s="17" t="s">
        <v>43</v>
      </c>
      <c r="D12" s="17"/>
      <c r="E12" s="22"/>
      <c r="F12" s="22"/>
      <c r="G12" s="22"/>
      <c r="H12" s="17"/>
      <c r="I12" s="22"/>
      <c r="J12" s="22"/>
      <c r="K12" s="22"/>
      <c r="L12" s="22"/>
    </row>
    <row r="13" spans="1:15" ht="15" customHeight="1" x14ac:dyDescent="0.4">
      <c r="C13" s="17" t="s">
        <v>87</v>
      </c>
      <c r="D13" s="17"/>
      <c r="E13" s="22"/>
      <c r="F13" s="22"/>
      <c r="G13" s="22"/>
      <c r="H13" s="17"/>
      <c r="I13" s="22"/>
      <c r="J13" s="22"/>
      <c r="K13" s="22"/>
      <c r="L13" s="22"/>
    </row>
    <row r="14" spans="1:15" ht="15" customHeight="1" x14ac:dyDescent="0.4">
      <c r="C14" s="53" t="s">
        <v>105</v>
      </c>
      <c r="D14" s="17"/>
      <c r="E14" s="22"/>
      <c r="F14" s="22"/>
      <c r="G14" s="22"/>
      <c r="H14" s="17"/>
      <c r="I14" s="22"/>
      <c r="J14" s="22"/>
      <c r="K14" s="22"/>
      <c r="L14" s="22"/>
    </row>
    <row r="15" spans="1:15" ht="15" customHeight="1" x14ac:dyDescent="0.4">
      <c r="C15" s="53" t="s">
        <v>86</v>
      </c>
      <c r="D15" s="53"/>
      <c r="E15" s="59"/>
      <c r="F15" s="59"/>
      <c r="G15" s="30"/>
      <c r="H15" s="17"/>
      <c r="I15" s="30"/>
      <c r="J15" s="30"/>
      <c r="K15" s="30"/>
      <c r="L15" s="30"/>
    </row>
    <row r="17" spans="3:3" ht="15" customHeight="1" x14ac:dyDescent="0.4">
      <c r="C17" s="19" t="s">
        <v>7</v>
      </c>
    </row>
  </sheetData>
  <mergeCells count="5">
    <mergeCell ref="D3:G3"/>
    <mergeCell ref="H3:K3"/>
    <mergeCell ref="L3:O3"/>
    <mergeCell ref="L11:O11"/>
    <mergeCell ref="C3:C4"/>
  </mergeCells>
  <phoneticPr fontId="3"/>
  <hyperlinks>
    <hyperlink ref="C17" location="目次!A1" display="目次へ戻る"/>
  </hyperlinks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E8" sqref="E8"/>
    </sheetView>
  </sheetViews>
  <sheetFormatPr defaultRowHeight="15" customHeight="1" x14ac:dyDescent="0.4"/>
  <cols>
    <col min="1" max="2" width="3.375" style="9" customWidth="1"/>
    <col min="3" max="3" width="15.625" style="9" customWidth="1"/>
    <col min="4" max="4" width="7.75" style="9" bestFit="1" customWidth="1"/>
    <col min="5" max="6" width="7.125" style="9" customWidth="1"/>
    <col min="7" max="17" width="6.625" style="9" customWidth="1"/>
    <col min="18" max="18" width="7" style="9" bestFit="1" customWidth="1"/>
    <col min="19" max="20" width="6.625" style="9" customWidth="1"/>
    <col min="21" max="21" width="5.375" style="9" bestFit="1" customWidth="1"/>
    <col min="22" max="24" width="6.625" style="9" customWidth="1"/>
    <col min="25" max="25" width="9" style="9" customWidth="1"/>
    <col min="26" max="16384" width="9" style="9"/>
  </cols>
  <sheetData>
    <row r="1" spans="1:24" ht="20.25" customHeight="1" x14ac:dyDescent="0.4">
      <c r="A1" s="10"/>
      <c r="B1" s="13" t="s">
        <v>109</v>
      </c>
    </row>
    <row r="2" spans="1:24" ht="15" customHeight="1" x14ac:dyDescent="0.4">
      <c r="A2" s="11"/>
      <c r="B2" s="11"/>
      <c r="C2" s="17"/>
      <c r="D2" s="17"/>
      <c r="E2" s="17"/>
      <c r="F2" s="17"/>
      <c r="G2" s="17"/>
      <c r="H2" s="17"/>
      <c r="I2" s="17"/>
      <c r="J2" s="17"/>
      <c r="K2" s="38"/>
      <c r="L2" s="17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2" t="s">
        <v>108</v>
      </c>
    </row>
    <row r="3" spans="1:24" ht="15" customHeight="1" x14ac:dyDescent="0.4">
      <c r="A3" s="11"/>
      <c r="B3" s="11"/>
      <c r="C3" s="75" t="s">
        <v>80</v>
      </c>
      <c r="D3" s="112" t="s">
        <v>107</v>
      </c>
      <c r="E3" s="112"/>
      <c r="F3" s="112"/>
      <c r="G3" s="112" t="s">
        <v>106</v>
      </c>
      <c r="H3" s="112"/>
      <c r="I3" s="112"/>
      <c r="J3" s="112" t="s">
        <v>104</v>
      </c>
      <c r="K3" s="112"/>
      <c r="L3" s="112"/>
      <c r="M3" s="113" t="s">
        <v>103</v>
      </c>
      <c r="N3" s="114"/>
      <c r="O3" s="68" t="s">
        <v>102</v>
      </c>
      <c r="P3" s="112" t="s">
        <v>101</v>
      </c>
      <c r="Q3" s="112"/>
      <c r="R3" s="112"/>
      <c r="S3" s="109" t="s">
        <v>99</v>
      </c>
      <c r="T3" s="110"/>
      <c r="U3" s="111"/>
      <c r="V3" s="112" t="s">
        <v>98</v>
      </c>
      <c r="W3" s="112"/>
      <c r="X3" s="112"/>
    </row>
    <row r="4" spans="1:24" ht="15" customHeight="1" x14ac:dyDescent="0.4">
      <c r="A4" s="11"/>
      <c r="B4" s="11"/>
      <c r="C4" s="75"/>
      <c r="D4" s="63" t="s">
        <v>97</v>
      </c>
      <c r="E4" s="63" t="s">
        <v>13</v>
      </c>
      <c r="F4" s="63" t="s">
        <v>14</v>
      </c>
      <c r="G4" s="63" t="s">
        <v>97</v>
      </c>
      <c r="H4" s="63" t="s">
        <v>13</v>
      </c>
      <c r="I4" s="63" t="s">
        <v>14</v>
      </c>
      <c r="J4" s="63" t="s">
        <v>97</v>
      </c>
      <c r="K4" s="63" t="s">
        <v>13</v>
      </c>
      <c r="L4" s="63" t="s">
        <v>14</v>
      </c>
      <c r="M4" s="63" t="s">
        <v>97</v>
      </c>
      <c r="N4" s="63" t="s">
        <v>13</v>
      </c>
      <c r="O4" s="63" t="s">
        <v>14</v>
      </c>
      <c r="P4" s="63" t="s">
        <v>97</v>
      </c>
      <c r="Q4" s="63" t="s">
        <v>13</v>
      </c>
      <c r="R4" s="63" t="s">
        <v>14</v>
      </c>
      <c r="S4" s="63" t="s">
        <v>97</v>
      </c>
      <c r="T4" s="63" t="s">
        <v>13</v>
      </c>
      <c r="U4" s="63" t="s">
        <v>14</v>
      </c>
      <c r="V4" s="63" t="s">
        <v>97</v>
      </c>
      <c r="W4" s="63" t="s">
        <v>13</v>
      </c>
      <c r="X4" s="63" t="s">
        <v>14</v>
      </c>
    </row>
    <row r="5" spans="1:24" ht="15" customHeight="1" x14ac:dyDescent="0.4">
      <c r="A5" s="11"/>
      <c r="B5" s="11"/>
      <c r="C5" s="54" t="s">
        <v>83</v>
      </c>
      <c r="D5" s="64">
        <f>SUM(E5:F5)</f>
        <v>14442</v>
      </c>
      <c r="E5" s="64">
        <f>SUM(E6:E17)</f>
        <v>7756</v>
      </c>
      <c r="F5" s="64">
        <f>SUM(F6:F17)</f>
        <v>6686</v>
      </c>
      <c r="G5" s="64">
        <f>SUM(H5:I5)</f>
        <v>1415</v>
      </c>
      <c r="H5" s="64">
        <f>SUM(H6:H17)</f>
        <v>887</v>
      </c>
      <c r="I5" s="64">
        <f>SUM(I6:I17)</f>
        <v>528</v>
      </c>
      <c r="J5" s="64">
        <f>SUM(K5:L5)</f>
        <v>1143</v>
      </c>
      <c r="K5" s="64">
        <f>SUM(K6:K17)</f>
        <v>958</v>
      </c>
      <c r="L5" s="64">
        <f>SUM(L6:L17)</f>
        <v>185</v>
      </c>
      <c r="M5" s="64">
        <f>SUM(N5:O5)</f>
        <v>2319</v>
      </c>
      <c r="N5" s="64">
        <f>SUM(N6:N17)</f>
        <v>1404</v>
      </c>
      <c r="O5" s="64">
        <f>SUM(O6:O17)</f>
        <v>915</v>
      </c>
      <c r="P5" s="64">
        <f>SUM(Q5:R5)</f>
        <v>2300</v>
      </c>
      <c r="Q5" s="64">
        <f>SUM(Q6:Q17)</f>
        <v>1141</v>
      </c>
      <c r="R5" s="64">
        <f>SUM(R6:R17)</f>
        <v>1159</v>
      </c>
      <c r="S5" s="64">
        <f>SUM(T5:U5)</f>
        <v>936</v>
      </c>
      <c r="T5" s="64">
        <f>SUM(T6:T17)</f>
        <v>355</v>
      </c>
      <c r="U5" s="64">
        <f>SUM(U6:U17)</f>
        <v>581</v>
      </c>
      <c r="V5" s="64">
        <f>SUM(W5:X5)</f>
        <v>2068</v>
      </c>
      <c r="W5" s="64">
        <f>SUM(W6:W17)</f>
        <v>473</v>
      </c>
      <c r="X5" s="64">
        <f>SUM(X6:X17)</f>
        <v>1595</v>
      </c>
    </row>
    <row r="6" spans="1:24" ht="15" customHeight="1" x14ac:dyDescent="0.4">
      <c r="A6" s="11"/>
      <c r="B6" s="11"/>
      <c r="C6" s="51" t="s">
        <v>53</v>
      </c>
      <c r="D6" s="55">
        <v>148</v>
      </c>
      <c r="E6" s="55">
        <v>77</v>
      </c>
      <c r="F6" s="55">
        <v>71</v>
      </c>
      <c r="G6" s="55">
        <v>4</v>
      </c>
      <c r="H6" s="55">
        <v>4</v>
      </c>
      <c r="I6" s="67" t="s">
        <v>15</v>
      </c>
      <c r="J6" s="55">
        <v>11</v>
      </c>
      <c r="K6" s="55">
        <v>11</v>
      </c>
      <c r="L6" s="67" t="s">
        <v>15</v>
      </c>
      <c r="M6" s="55">
        <v>35</v>
      </c>
      <c r="N6" s="55">
        <v>22</v>
      </c>
      <c r="O6" s="55">
        <v>13</v>
      </c>
      <c r="P6" s="55">
        <v>38</v>
      </c>
      <c r="Q6" s="55">
        <v>16</v>
      </c>
      <c r="R6" s="55">
        <v>22</v>
      </c>
      <c r="S6" s="55">
        <v>29</v>
      </c>
      <c r="T6" s="55">
        <v>10</v>
      </c>
      <c r="U6" s="55">
        <v>19</v>
      </c>
      <c r="V6" s="55">
        <v>7</v>
      </c>
      <c r="W6" s="55">
        <v>2</v>
      </c>
      <c r="X6" s="55">
        <v>5</v>
      </c>
    </row>
    <row r="7" spans="1:24" ht="15" customHeight="1" x14ac:dyDescent="0.4">
      <c r="A7" s="11"/>
      <c r="B7" s="11"/>
      <c r="C7" s="51" t="s">
        <v>34</v>
      </c>
      <c r="D7" s="55">
        <v>742</v>
      </c>
      <c r="E7" s="55">
        <v>383</v>
      </c>
      <c r="F7" s="55">
        <v>359</v>
      </c>
      <c r="G7" s="55">
        <v>11</v>
      </c>
      <c r="H7" s="55">
        <v>8</v>
      </c>
      <c r="I7" s="55">
        <v>3</v>
      </c>
      <c r="J7" s="55">
        <v>57</v>
      </c>
      <c r="K7" s="55">
        <v>51</v>
      </c>
      <c r="L7" s="55">
        <v>6</v>
      </c>
      <c r="M7" s="55">
        <v>155</v>
      </c>
      <c r="N7" s="55">
        <v>103</v>
      </c>
      <c r="O7" s="55">
        <v>52</v>
      </c>
      <c r="P7" s="55">
        <v>134</v>
      </c>
      <c r="Q7" s="55">
        <v>76</v>
      </c>
      <c r="R7" s="55">
        <v>58</v>
      </c>
      <c r="S7" s="55">
        <v>67</v>
      </c>
      <c r="T7" s="55">
        <v>24</v>
      </c>
      <c r="U7" s="55">
        <v>43</v>
      </c>
      <c r="V7" s="55">
        <v>139</v>
      </c>
      <c r="W7" s="55">
        <v>29</v>
      </c>
      <c r="X7" s="55">
        <v>110</v>
      </c>
    </row>
    <row r="8" spans="1:24" ht="15" customHeight="1" x14ac:dyDescent="0.4">
      <c r="A8" s="12"/>
      <c r="B8" s="12"/>
      <c r="C8" s="51" t="s">
        <v>33</v>
      </c>
      <c r="D8" s="55">
        <v>817</v>
      </c>
      <c r="E8" s="55">
        <v>432</v>
      </c>
      <c r="F8" s="55">
        <v>385</v>
      </c>
      <c r="G8" s="55">
        <v>17</v>
      </c>
      <c r="H8" s="55">
        <v>12</v>
      </c>
      <c r="I8" s="55">
        <v>5</v>
      </c>
      <c r="J8" s="55">
        <v>57</v>
      </c>
      <c r="K8" s="55">
        <v>50</v>
      </c>
      <c r="L8" s="55">
        <v>7</v>
      </c>
      <c r="M8" s="55">
        <v>160</v>
      </c>
      <c r="N8" s="55">
        <v>106</v>
      </c>
      <c r="O8" s="55">
        <v>54</v>
      </c>
      <c r="P8" s="55">
        <v>124</v>
      </c>
      <c r="Q8" s="55">
        <v>69</v>
      </c>
      <c r="R8" s="55">
        <v>55</v>
      </c>
      <c r="S8" s="55">
        <v>59</v>
      </c>
      <c r="T8" s="55">
        <v>22</v>
      </c>
      <c r="U8" s="55">
        <v>37</v>
      </c>
      <c r="V8" s="55">
        <v>149</v>
      </c>
      <c r="W8" s="55">
        <v>29</v>
      </c>
      <c r="X8" s="55">
        <v>120</v>
      </c>
    </row>
    <row r="9" spans="1:24" ht="15" customHeight="1" x14ac:dyDescent="0.4">
      <c r="C9" s="62" t="s">
        <v>31</v>
      </c>
      <c r="D9" s="65">
        <v>875</v>
      </c>
      <c r="E9" s="65">
        <v>451</v>
      </c>
      <c r="F9" s="65">
        <v>424</v>
      </c>
      <c r="G9" s="65">
        <v>55</v>
      </c>
      <c r="H9" s="65">
        <v>39</v>
      </c>
      <c r="I9" s="65">
        <v>16</v>
      </c>
      <c r="J9" s="65">
        <v>53</v>
      </c>
      <c r="K9" s="65">
        <v>46</v>
      </c>
      <c r="L9" s="65">
        <v>7</v>
      </c>
      <c r="M9" s="65">
        <v>179</v>
      </c>
      <c r="N9" s="65">
        <v>108</v>
      </c>
      <c r="O9" s="65">
        <v>71</v>
      </c>
      <c r="P9" s="65">
        <v>133</v>
      </c>
      <c r="Q9" s="65">
        <v>60</v>
      </c>
      <c r="R9" s="65">
        <v>73</v>
      </c>
      <c r="S9" s="65">
        <v>34</v>
      </c>
      <c r="T9" s="65">
        <v>14</v>
      </c>
      <c r="U9" s="65">
        <v>20</v>
      </c>
      <c r="V9" s="65">
        <v>186</v>
      </c>
      <c r="W9" s="65">
        <v>48</v>
      </c>
      <c r="X9" s="65">
        <v>138</v>
      </c>
    </row>
    <row r="10" spans="1:24" ht="15" customHeight="1" x14ac:dyDescent="0.4">
      <c r="C10" s="51" t="s">
        <v>20</v>
      </c>
      <c r="D10" s="55">
        <v>1191</v>
      </c>
      <c r="E10" s="55">
        <v>609</v>
      </c>
      <c r="F10" s="55">
        <v>582</v>
      </c>
      <c r="G10" s="55">
        <v>54</v>
      </c>
      <c r="H10" s="55">
        <v>38</v>
      </c>
      <c r="I10" s="55">
        <v>16</v>
      </c>
      <c r="J10" s="55">
        <v>100</v>
      </c>
      <c r="K10" s="55">
        <v>81</v>
      </c>
      <c r="L10" s="55">
        <v>19</v>
      </c>
      <c r="M10" s="55">
        <v>220</v>
      </c>
      <c r="N10" s="55">
        <v>132</v>
      </c>
      <c r="O10" s="55">
        <v>88</v>
      </c>
      <c r="P10" s="55">
        <v>211</v>
      </c>
      <c r="Q10" s="55">
        <v>98</v>
      </c>
      <c r="R10" s="55">
        <v>113</v>
      </c>
      <c r="S10" s="55">
        <v>61</v>
      </c>
      <c r="T10" s="55">
        <v>22</v>
      </c>
      <c r="U10" s="55">
        <v>39</v>
      </c>
      <c r="V10" s="55">
        <v>200</v>
      </c>
      <c r="W10" s="55">
        <v>42</v>
      </c>
      <c r="X10" s="55">
        <v>158</v>
      </c>
    </row>
    <row r="11" spans="1:24" ht="15" customHeight="1" x14ac:dyDescent="0.4">
      <c r="C11" s="51" t="s">
        <v>26</v>
      </c>
      <c r="D11" s="55">
        <v>1417</v>
      </c>
      <c r="E11" s="55">
        <v>749</v>
      </c>
      <c r="F11" s="55">
        <v>668</v>
      </c>
      <c r="G11" s="55">
        <v>61</v>
      </c>
      <c r="H11" s="55">
        <v>40</v>
      </c>
      <c r="I11" s="55">
        <v>21</v>
      </c>
      <c r="J11" s="55">
        <v>133</v>
      </c>
      <c r="K11" s="55">
        <v>113</v>
      </c>
      <c r="L11" s="55">
        <v>20</v>
      </c>
      <c r="M11" s="55">
        <v>257</v>
      </c>
      <c r="N11" s="55">
        <v>157</v>
      </c>
      <c r="O11" s="55">
        <v>100</v>
      </c>
      <c r="P11" s="55">
        <v>237</v>
      </c>
      <c r="Q11" s="55">
        <v>129</v>
      </c>
      <c r="R11" s="55">
        <v>108</v>
      </c>
      <c r="S11" s="55">
        <v>85</v>
      </c>
      <c r="T11" s="55">
        <v>31</v>
      </c>
      <c r="U11" s="55">
        <v>54</v>
      </c>
      <c r="V11" s="55">
        <v>246</v>
      </c>
      <c r="W11" s="55">
        <v>51</v>
      </c>
      <c r="X11" s="55">
        <v>195</v>
      </c>
    </row>
    <row r="12" spans="1:24" ht="15" customHeight="1" x14ac:dyDescent="0.4">
      <c r="C12" s="51" t="s">
        <v>96</v>
      </c>
      <c r="D12" s="55">
        <v>1483</v>
      </c>
      <c r="E12" s="55">
        <v>793</v>
      </c>
      <c r="F12" s="55">
        <v>690</v>
      </c>
      <c r="G12" s="55">
        <v>65</v>
      </c>
      <c r="H12" s="55">
        <v>46</v>
      </c>
      <c r="I12" s="55">
        <v>19</v>
      </c>
      <c r="J12" s="55">
        <v>140</v>
      </c>
      <c r="K12" s="55">
        <v>112</v>
      </c>
      <c r="L12" s="55">
        <v>28</v>
      </c>
      <c r="M12" s="55">
        <v>266</v>
      </c>
      <c r="N12" s="55">
        <v>167</v>
      </c>
      <c r="O12" s="55">
        <v>99</v>
      </c>
      <c r="P12" s="55">
        <v>238</v>
      </c>
      <c r="Q12" s="55">
        <v>105</v>
      </c>
      <c r="R12" s="55">
        <v>133</v>
      </c>
      <c r="S12" s="55">
        <v>74</v>
      </c>
      <c r="T12" s="55">
        <v>38</v>
      </c>
      <c r="U12" s="55">
        <v>36</v>
      </c>
      <c r="V12" s="55">
        <v>222</v>
      </c>
      <c r="W12" s="55">
        <v>45</v>
      </c>
      <c r="X12" s="55">
        <v>177</v>
      </c>
    </row>
    <row r="13" spans="1:24" ht="15" customHeight="1" x14ac:dyDescent="0.4">
      <c r="C13" s="51" t="s">
        <v>29</v>
      </c>
      <c r="D13" s="55">
        <v>1441</v>
      </c>
      <c r="E13" s="55">
        <v>725</v>
      </c>
      <c r="F13" s="55">
        <v>716</v>
      </c>
      <c r="G13" s="55">
        <v>45</v>
      </c>
      <c r="H13" s="55">
        <v>32</v>
      </c>
      <c r="I13" s="55">
        <v>13</v>
      </c>
      <c r="J13" s="55">
        <v>102</v>
      </c>
      <c r="K13" s="55">
        <v>82</v>
      </c>
      <c r="L13" s="55">
        <v>20</v>
      </c>
      <c r="M13" s="55">
        <v>276</v>
      </c>
      <c r="N13" s="55">
        <v>157</v>
      </c>
      <c r="O13" s="55">
        <v>119</v>
      </c>
      <c r="P13" s="55">
        <v>260</v>
      </c>
      <c r="Q13" s="55">
        <v>123</v>
      </c>
      <c r="R13" s="55">
        <v>137</v>
      </c>
      <c r="S13" s="55">
        <v>78</v>
      </c>
      <c r="T13" s="55">
        <v>31</v>
      </c>
      <c r="U13" s="55">
        <v>47</v>
      </c>
      <c r="V13" s="55">
        <v>228</v>
      </c>
      <c r="W13" s="55">
        <v>42</v>
      </c>
      <c r="X13" s="55">
        <v>186</v>
      </c>
    </row>
    <row r="14" spans="1:24" ht="15" customHeight="1" x14ac:dyDescent="0.4">
      <c r="C14" s="51" t="s">
        <v>39</v>
      </c>
      <c r="D14" s="55">
        <v>1591</v>
      </c>
      <c r="E14" s="55">
        <v>817</v>
      </c>
      <c r="F14" s="55">
        <v>774</v>
      </c>
      <c r="G14" s="55">
        <v>77</v>
      </c>
      <c r="H14" s="55">
        <v>44</v>
      </c>
      <c r="I14" s="55">
        <v>33</v>
      </c>
      <c r="J14" s="55">
        <v>106</v>
      </c>
      <c r="K14" s="55">
        <v>80</v>
      </c>
      <c r="L14" s="55">
        <v>26</v>
      </c>
      <c r="M14" s="55">
        <v>259</v>
      </c>
      <c r="N14" s="55">
        <v>148</v>
      </c>
      <c r="O14" s="55">
        <v>111</v>
      </c>
      <c r="P14" s="55">
        <v>274</v>
      </c>
      <c r="Q14" s="55">
        <v>140</v>
      </c>
      <c r="R14" s="55">
        <v>134</v>
      </c>
      <c r="S14" s="55">
        <v>83</v>
      </c>
      <c r="T14" s="55">
        <v>35</v>
      </c>
      <c r="U14" s="55">
        <v>48</v>
      </c>
      <c r="V14" s="55">
        <v>262</v>
      </c>
      <c r="W14" s="55">
        <v>49</v>
      </c>
      <c r="X14" s="55">
        <v>213</v>
      </c>
    </row>
    <row r="15" spans="1:24" ht="15" customHeight="1" x14ac:dyDescent="0.4">
      <c r="C15" s="62" t="s">
        <v>38</v>
      </c>
      <c r="D15" s="65">
        <v>1618</v>
      </c>
      <c r="E15" s="65">
        <v>876</v>
      </c>
      <c r="F15" s="65">
        <v>742</v>
      </c>
      <c r="G15" s="65">
        <v>167</v>
      </c>
      <c r="H15" s="65">
        <v>96</v>
      </c>
      <c r="I15" s="65">
        <v>71</v>
      </c>
      <c r="J15" s="65">
        <v>131</v>
      </c>
      <c r="K15" s="65">
        <v>114</v>
      </c>
      <c r="L15" s="65">
        <v>17</v>
      </c>
      <c r="M15" s="65">
        <v>242</v>
      </c>
      <c r="N15" s="65">
        <v>123</v>
      </c>
      <c r="O15" s="65">
        <v>119</v>
      </c>
      <c r="P15" s="65">
        <v>247</v>
      </c>
      <c r="Q15" s="65">
        <v>121</v>
      </c>
      <c r="R15" s="65">
        <v>126</v>
      </c>
      <c r="S15" s="65">
        <v>118</v>
      </c>
      <c r="T15" s="65">
        <v>37</v>
      </c>
      <c r="U15" s="65">
        <v>81</v>
      </c>
      <c r="V15" s="65">
        <v>212</v>
      </c>
      <c r="W15" s="65">
        <v>55</v>
      </c>
      <c r="X15" s="65">
        <v>157</v>
      </c>
    </row>
    <row r="16" spans="1:24" ht="15" customHeight="1" x14ac:dyDescent="0.4">
      <c r="C16" s="51" t="s">
        <v>36</v>
      </c>
      <c r="D16" s="55">
        <v>1339</v>
      </c>
      <c r="E16" s="55">
        <v>768</v>
      </c>
      <c r="F16" s="55">
        <v>571</v>
      </c>
      <c r="G16" s="55">
        <v>241</v>
      </c>
      <c r="H16" s="55">
        <v>144</v>
      </c>
      <c r="I16" s="55">
        <v>97</v>
      </c>
      <c r="J16" s="55">
        <v>139</v>
      </c>
      <c r="K16" s="55">
        <v>120</v>
      </c>
      <c r="L16" s="55">
        <v>19</v>
      </c>
      <c r="M16" s="55">
        <v>130</v>
      </c>
      <c r="N16" s="55">
        <v>85</v>
      </c>
      <c r="O16" s="55">
        <v>45</v>
      </c>
      <c r="P16" s="55">
        <v>202</v>
      </c>
      <c r="Q16" s="55">
        <v>99</v>
      </c>
      <c r="R16" s="55">
        <v>103</v>
      </c>
      <c r="S16" s="55">
        <v>120</v>
      </c>
      <c r="T16" s="55">
        <v>39</v>
      </c>
      <c r="U16" s="55">
        <v>81</v>
      </c>
      <c r="V16" s="55">
        <v>127</v>
      </c>
      <c r="W16" s="55">
        <v>48</v>
      </c>
      <c r="X16" s="55">
        <v>79</v>
      </c>
    </row>
    <row r="17" spans="3:24" ht="15" customHeight="1" x14ac:dyDescent="0.4">
      <c r="C17" s="52" t="s">
        <v>95</v>
      </c>
      <c r="D17" s="56">
        <f>992+454+214+94+22+4</f>
        <v>1780</v>
      </c>
      <c r="E17" s="56">
        <f>612+262+132+56+13+1</f>
        <v>1076</v>
      </c>
      <c r="F17" s="56">
        <f>380+192+82+38+9+3</f>
        <v>704</v>
      </c>
      <c r="G17" s="56">
        <f>275+172+105+53+11+2</f>
        <v>618</v>
      </c>
      <c r="H17" s="56">
        <f>173+98+71+35+7</f>
        <v>384</v>
      </c>
      <c r="I17" s="56">
        <f>102+74+34+18+4+2</f>
        <v>234</v>
      </c>
      <c r="J17" s="56">
        <f>76+29+6+3</f>
        <v>114</v>
      </c>
      <c r="K17" s="56">
        <f>65+25+6+2</f>
        <v>98</v>
      </c>
      <c r="L17" s="56">
        <f>11+4+1</f>
        <v>16</v>
      </c>
      <c r="M17" s="56">
        <f>85+37+16+1+1</f>
        <v>140</v>
      </c>
      <c r="N17" s="56">
        <f>56+27+12+1</f>
        <v>96</v>
      </c>
      <c r="O17" s="56">
        <f>29+10+4+1</f>
        <v>44</v>
      </c>
      <c r="P17" s="56">
        <f>111+56+22+8+5</f>
        <v>202</v>
      </c>
      <c r="Q17" s="56">
        <f>62+27+10+3+3</f>
        <v>105</v>
      </c>
      <c r="R17" s="56">
        <f>49+29+12+5+2</f>
        <v>97</v>
      </c>
      <c r="S17" s="56">
        <f>76+27+20+4+1</f>
        <v>128</v>
      </c>
      <c r="T17" s="56">
        <f>32+11+6+2+1</f>
        <v>52</v>
      </c>
      <c r="U17" s="56">
        <f>44+16+14+2</f>
        <v>76</v>
      </c>
      <c r="V17" s="56">
        <f>67+17+3+3</f>
        <v>90</v>
      </c>
      <c r="W17" s="56">
        <f>20+9+1+3</f>
        <v>33</v>
      </c>
      <c r="X17" s="56">
        <f>47+8+2</f>
        <v>57</v>
      </c>
    </row>
    <row r="18" spans="3:24" ht="15" customHeight="1" x14ac:dyDescent="0.4">
      <c r="C18" s="17"/>
      <c r="D18" s="17"/>
      <c r="E18" s="17"/>
      <c r="F18" s="17"/>
      <c r="G18" s="17"/>
      <c r="H18" s="17"/>
      <c r="I18" s="17"/>
      <c r="J18" s="38"/>
      <c r="K18" s="17"/>
      <c r="L18" s="1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1"/>
      <c r="X18" s="33" t="s">
        <v>19</v>
      </c>
    </row>
    <row r="19" spans="3:24" ht="15" customHeight="1" x14ac:dyDescent="0.4">
      <c r="C19" s="17" t="s">
        <v>18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50"/>
      <c r="O19" s="50"/>
      <c r="P19" s="38"/>
      <c r="Q19" s="38"/>
      <c r="R19" s="38"/>
      <c r="S19" s="38"/>
      <c r="T19" s="38"/>
      <c r="U19" s="38"/>
      <c r="V19" s="38"/>
      <c r="W19" s="38"/>
      <c r="X19" s="38"/>
    </row>
    <row r="20" spans="3:24" ht="15" customHeight="1" x14ac:dyDescent="0.4">
      <c r="C20" s="17" t="s">
        <v>30</v>
      </c>
      <c r="D20" s="17"/>
      <c r="E20" s="17"/>
      <c r="F20" s="17"/>
      <c r="G20" s="17"/>
      <c r="H20" s="17"/>
      <c r="I20" s="17"/>
      <c r="J20" s="17"/>
      <c r="K20" s="17"/>
      <c r="L20" s="1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3:24" ht="15" customHeight="1" x14ac:dyDescent="0.4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3:24" ht="15" customHeight="1" x14ac:dyDescent="0.4">
      <c r="C22" s="19" t="s">
        <v>7</v>
      </c>
    </row>
  </sheetData>
  <mergeCells count="8">
    <mergeCell ref="S3:U3"/>
    <mergeCell ref="V3:X3"/>
    <mergeCell ref="C3:C4"/>
    <mergeCell ref="D3:F3"/>
    <mergeCell ref="G3:I3"/>
    <mergeCell ref="J3:L3"/>
    <mergeCell ref="M3:N3"/>
    <mergeCell ref="P3:R3"/>
  </mergeCells>
  <phoneticPr fontId="3"/>
  <hyperlinks>
    <hyperlink ref="C22" location="目次!A1" display="目次へ戻る"/>
  </hyperlinks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zoomScaleSheetLayoutView="100" workbookViewId="0">
      <pane xSplit="5" ySplit="4" topLeftCell="F5" activePane="bottomRight" state="frozen"/>
      <selection pane="topRight"/>
      <selection pane="bottomLeft"/>
      <selection pane="bottomRight" activeCell="E8" sqref="E8"/>
    </sheetView>
  </sheetViews>
  <sheetFormatPr defaultRowHeight="15" customHeight="1" x14ac:dyDescent="0.4"/>
  <cols>
    <col min="1" max="2" width="3.375" style="9" customWidth="1"/>
    <col min="3" max="4" width="2.625" style="9" customWidth="1"/>
    <col min="5" max="5" width="35.75" style="9" bestFit="1" customWidth="1"/>
    <col min="6" max="23" width="7.625" style="9" customWidth="1"/>
    <col min="24" max="24" width="9" style="9" customWidth="1"/>
    <col min="25" max="16384" width="9" style="9"/>
  </cols>
  <sheetData>
    <row r="1" spans="1:23" ht="20.25" customHeight="1" x14ac:dyDescent="0.4">
      <c r="A1" s="10"/>
      <c r="B1" s="13" t="s">
        <v>114</v>
      </c>
    </row>
    <row r="2" spans="1:23" ht="15" customHeight="1" x14ac:dyDescent="0.4">
      <c r="A2" s="11"/>
      <c r="B2" s="1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32" t="s">
        <v>94</v>
      </c>
    </row>
    <row r="3" spans="1:23" ht="15" customHeight="1" x14ac:dyDescent="0.4">
      <c r="A3" s="11"/>
      <c r="B3" s="11"/>
      <c r="C3" s="83" t="s">
        <v>24</v>
      </c>
      <c r="D3" s="84"/>
      <c r="E3" s="85"/>
      <c r="F3" s="103" t="s">
        <v>17</v>
      </c>
      <c r="G3" s="104"/>
      <c r="H3" s="104"/>
      <c r="I3" s="104"/>
      <c r="J3" s="104"/>
      <c r="K3" s="105"/>
      <c r="L3" s="103" t="s">
        <v>13</v>
      </c>
      <c r="M3" s="104"/>
      <c r="N3" s="104"/>
      <c r="O3" s="104"/>
      <c r="P3" s="104"/>
      <c r="Q3" s="105"/>
      <c r="R3" s="103" t="s">
        <v>14</v>
      </c>
      <c r="S3" s="104"/>
      <c r="T3" s="104"/>
      <c r="U3" s="104"/>
      <c r="V3" s="104"/>
      <c r="W3" s="105"/>
    </row>
    <row r="4" spans="1:23" ht="36" x14ac:dyDescent="0.4">
      <c r="A4" s="11"/>
      <c r="B4" s="11"/>
      <c r="C4" s="86"/>
      <c r="D4" s="87"/>
      <c r="E4" s="88"/>
      <c r="F4" s="54" t="s">
        <v>17</v>
      </c>
      <c r="G4" s="70" t="s">
        <v>113</v>
      </c>
      <c r="H4" s="71" t="s">
        <v>112</v>
      </c>
      <c r="I4" s="71" t="s">
        <v>111</v>
      </c>
      <c r="J4" s="54" t="s">
        <v>74</v>
      </c>
      <c r="K4" s="54" t="s">
        <v>110</v>
      </c>
      <c r="L4" s="54" t="s">
        <v>17</v>
      </c>
      <c r="M4" s="70" t="s">
        <v>113</v>
      </c>
      <c r="N4" s="71" t="s">
        <v>112</v>
      </c>
      <c r="O4" s="71" t="s">
        <v>111</v>
      </c>
      <c r="P4" s="54" t="s">
        <v>74</v>
      </c>
      <c r="Q4" s="54" t="s">
        <v>110</v>
      </c>
      <c r="R4" s="54" t="s">
        <v>17</v>
      </c>
      <c r="S4" s="70" t="s">
        <v>113</v>
      </c>
      <c r="T4" s="71" t="s">
        <v>112</v>
      </c>
      <c r="U4" s="71" t="s">
        <v>111</v>
      </c>
      <c r="V4" s="54" t="s">
        <v>74</v>
      </c>
      <c r="W4" s="54" t="s">
        <v>110</v>
      </c>
    </row>
    <row r="5" spans="1:23" ht="15" customHeight="1" x14ac:dyDescent="0.4">
      <c r="A5" s="11"/>
      <c r="B5" s="11"/>
      <c r="C5" s="76" t="s">
        <v>44</v>
      </c>
      <c r="D5" s="77"/>
      <c r="E5" s="78"/>
      <c r="F5" s="64">
        <v>14442</v>
      </c>
      <c r="G5" s="64">
        <v>11574</v>
      </c>
      <c r="H5" s="64">
        <v>328</v>
      </c>
      <c r="I5" s="64">
        <v>1431</v>
      </c>
      <c r="J5" s="64">
        <v>890</v>
      </c>
      <c r="K5" s="64">
        <v>9</v>
      </c>
      <c r="L5" s="64">
        <v>7756</v>
      </c>
      <c r="M5" s="64">
        <v>5996</v>
      </c>
      <c r="N5" s="64">
        <v>285</v>
      </c>
      <c r="O5" s="64">
        <v>1141</v>
      </c>
      <c r="P5" s="64">
        <v>226</v>
      </c>
      <c r="Q5" s="64">
        <v>1</v>
      </c>
      <c r="R5" s="64">
        <v>6686</v>
      </c>
      <c r="S5" s="64">
        <v>5578</v>
      </c>
      <c r="T5" s="64">
        <v>43</v>
      </c>
      <c r="U5" s="64">
        <v>290</v>
      </c>
      <c r="V5" s="64">
        <v>664</v>
      </c>
      <c r="W5" s="64">
        <v>8</v>
      </c>
    </row>
    <row r="6" spans="1:23" ht="15" customHeight="1" x14ac:dyDescent="0.4">
      <c r="A6" s="11"/>
      <c r="B6" s="11"/>
      <c r="C6" s="34" t="s">
        <v>82</v>
      </c>
      <c r="D6" s="39"/>
      <c r="E6" s="41"/>
      <c r="F6" s="64">
        <v>1431</v>
      </c>
      <c r="G6" s="64">
        <v>184</v>
      </c>
      <c r="H6" s="64">
        <v>104</v>
      </c>
      <c r="I6" s="64">
        <v>588</v>
      </c>
      <c r="J6" s="64">
        <v>554</v>
      </c>
      <c r="K6" s="43" t="s">
        <v>15</v>
      </c>
      <c r="L6" s="64">
        <v>902</v>
      </c>
      <c r="M6" s="64">
        <v>124</v>
      </c>
      <c r="N6" s="64">
        <v>96</v>
      </c>
      <c r="O6" s="64">
        <v>532</v>
      </c>
      <c r="P6" s="64">
        <v>150</v>
      </c>
      <c r="Q6" s="43" t="s">
        <v>15</v>
      </c>
      <c r="R6" s="64">
        <v>529</v>
      </c>
      <c r="S6" s="64">
        <v>60</v>
      </c>
      <c r="T6" s="64">
        <v>8</v>
      </c>
      <c r="U6" s="64">
        <v>56</v>
      </c>
      <c r="V6" s="64">
        <v>404</v>
      </c>
      <c r="W6" s="43" t="s">
        <v>15</v>
      </c>
    </row>
    <row r="7" spans="1:23" ht="15" customHeight="1" x14ac:dyDescent="0.4">
      <c r="C7" s="35"/>
      <c r="D7" s="98" t="s">
        <v>61</v>
      </c>
      <c r="E7" s="99"/>
      <c r="F7" s="55">
        <v>1431</v>
      </c>
      <c r="G7" s="55">
        <v>184</v>
      </c>
      <c r="H7" s="55">
        <v>104</v>
      </c>
      <c r="I7" s="55">
        <v>588</v>
      </c>
      <c r="J7" s="55">
        <v>554</v>
      </c>
      <c r="K7" s="67" t="s">
        <v>15</v>
      </c>
      <c r="L7" s="55">
        <v>902</v>
      </c>
      <c r="M7" s="55">
        <v>124</v>
      </c>
      <c r="N7" s="55">
        <v>96</v>
      </c>
      <c r="O7" s="55">
        <v>532</v>
      </c>
      <c r="P7" s="55">
        <v>150</v>
      </c>
      <c r="Q7" s="67" t="s">
        <v>15</v>
      </c>
      <c r="R7" s="55">
        <v>529</v>
      </c>
      <c r="S7" s="55">
        <v>60</v>
      </c>
      <c r="T7" s="55">
        <v>8</v>
      </c>
      <c r="U7" s="55">
        <v>56</v>
      </c>
      <c r="V7" s="55">
        <v>404</v>
      </c>
      <c r="W7" s="67" t="s">
        <v>15</v>
      </c>
    </row>
    <row r="8" spans="1:23" ht="15" customHeight="1" x14ac:dyDescent="0.4">
      <c r="C8" s="14"/>
      <c r="D8" s="36"/>
      <c r="E8" s="42" t="s">
        <v>81</v>
      </c>
      <c r="F8" s="64">
        <v>1415</v>
      </c>
      <c r="G8" s="64">
        <v>171</v>
      </c>
      <c r="H8" s="64">
        <v>103</v>
      </c>
      <c r="I8" s="64">
        <v>586</v>
      </c>
      <c r="J8" s="64">
        <v>554</v>
      </c>
      <c r="K8" s="72" t="s">
        <v>15</v>
      </c>
      <c r="L8" s="64">
        <v>887</v>
      </c>
      <c r="M8" s="64">
        <v>112</v>
      </c>
      <c r="N8" s="64">
        <v>95</v>
      </c>
      <c r="O8" s="64">
        <v>530</v>
      </c>
      <c r="P8" s="64">
        <v>150</v>
      </c>
      <c r="Q8" s="72" t="s">
        <v>15</v>
      </c>
      <c r="R8" s="64">
        <v>528</v>
      </c>
      <c r="S8" s="64">
        <v>59</v>
      </c>
      <c r="T8" s="64">
        <v>8</v>
      </c>
      <c r="U8" s="64">
        <v>56</v>
      </c>
      <c r="V8" s="64">
        <v>404</v>
      </c>
      <c r="W8" s="72" t="s">
        <v>15</v>
      </c>
    </row>
    <row r="9" spans="1:23" ht="15" customHeight="1" x14ac:dyDescent="0.4">
      <c r="C9" s="14"/>
      <c r="D9" s="93" t="s">
        <v>79</v>
      </c>
      <c r="E9" s="95"/>
      <c r="F9" s="43" t="s">
        <v>15</v>
      </c>
      <c r="G9" s="43" t="s">
        <v>15</v>
      </c>
      <c r="H9" s="43" t="s">
        <v>15</v>
      </c>
      <c r="I9" s="43" t="s">
        <v>15</v>
      </c>
      <c r="J9" s="43" t="s">
        <v>15</v>
      </c>
      <c r="K9" s="43" t="s">
        <v>15</v>
      </c>
      <c r="L9" s="43" t="s">
        <v>15</v>
      </c>
      <c r="M9" s="43" t="s">
        <v>15</v>
      </c>
      <c r="N9" s="43" t="s">
        <v>15</v>
      </c>
      <c r="O9" s="43" t="s">
        <v>15</v>
      </c>
      <c r="P9" s="43" t="s">
        <v>15</v>
      </c>
      <c r="Q9" s="43" t="s">
        <v>15</v>
      </c>
      <c r="R9" s="43" t="s">
        <v>15</v>
      </c>
      <c r="S9" s="43" t="s">
        <v>15</v>
      </c>
      <c r="T9" s="43" t="s">
        <v>15</v>
      </c>
      <c r="U9" s="43" t="s">
        <v>15</v>
      </c>
      <c r="V9" s="43" t="s">
        <v>15</v>
      </c>
      <c r="W9" s="43" t="s">
        <v>15</v>
      </c>
    </row>
    <row r="10" spans="1:23" ht="15" customHeight="1" x14ac:dyDescent="0.4">
      <c r="A10" s="11"/>
      <c r="B10" s="11"/>
      <c r="C10" s="34" t="s">
        <v>78</v>
      </c>
      <c r="D10" s="39"/>
      <c r="E10" s="41"/>
      <c r="F10" s="55">
        <v>3470</v>
      </c>
      <c r="G10" s="55">
        <v>3064</v>
      </c>
      <c r="H10" s="64">
        <v>67</v>
      </c>
      <c r="I10" s="64">
        <v>230</v>
      </c>
      <c r="J10" s="64">
        <v>80</v>
      </c>
      <c r="K10" s="64">
        <v>8</v>
      </c>
      <c r="L10" s="55">
        <v>2369</v>
      </c>
      <c r="M10" s="55">
        <v>2044</v>
      </c>
      <c r="N10" s="64">
        <v>65</v>
      </c>
      <c r="O10" s="64">
        <v>218</v>
      </c>
      <c r="P10" s="64">
        <v>25</v>
      </c>
      <c r="Q10" s="64">
        <v>1</v>
      </c>
      <c r="R10" s="64">
        <v>1101</v>
      </c>
      <c r="S10" s="64">
        <v>1020</v>
      </c>
      <c r="T10" s="64">
        <v>2</v>
      </c>
      <c r="U10" s="64">
        <v>12</v>
      </c>
      <c r="V10" s="64">
        <v>55</v>
      </c>
      <c r="W10" s="64">
        <v>7</v>
      </c>
    </row>
    <row r="11" spans="1:23" ht="15" customHeight="1" x14ac:dyDescent="0.4">
      <c r="A11" s="12"/>
      <c r="B11" s="12"/>
      <c r="C11" s="35"/>
      <c r="D11" s="98" t="s">
        <v>77</v>
      </c>
      <c r="E11" s="99"/>
      <c r="F11" s="69">
        <v>8</v>
      </c>
      <c r="G11" s="69">
        <v>7</v>
      </c>
      <c r="H11" s="67" t="s">
        <v>15</v>
      </c>
      <c r="I11" s="69">
        <v>1</v>
      </c>
      <c r="J11" s="67" t="s">
        <v>15</v>
      </c>
      <c r="K11" s="67" t="s">
        <v>15</v>
      </c>
      <c r="L11" s="69">
        <v>7</v>
      </c>
      <c r="M11" s="69">
        <v>6</v>
      </c>
      <c r="N11" s="67" t="s">
        <v>15</v>
      </c>
      <c r="O11" s="69">
        <v>1</v>
      </c>
      <c r="P11" s="67" t="s">
        <v>15</v>
      </c>
      <c r="Q11" s="67" t="s">
        <v>15</v>
      </c>
      <c r="R11" s="69">
        <v>1</v>
      </c>
      <c r="S11" s="69">
        <v>1</v>
      </c>
      <c r="T11" s="67" t="s">
        <v>15</v>
      </c>
      <c r="U11" s="67" t="s">
        <v>15</v>
      </c>
      <c r="V11" s="67" t="s">
        <v>15</v>
      </c>
      <c r="W11" s="67" t="s">
        <v>15</v>
      </c>
    </row>
    <row r="12" spans="1:23" ht="15" customHeight="1" x14ac:dyDescent="0.4">
      <c r="C12" s="35"/>
      <c r="D12" s="98" t="s">
        <v>76</v>
      </c>
      <c r="E12" s="99"/>
      <c r="F12" s="55">
        <v>1143</v>
      </c>
      <c r="G12" s="55">
        <v>881</v>
      </c>
      <c r="H12" s="55">
        <v>49</v>
      </c>
      <c r="I12" s="55">
        <v>158</v>
      </c>
      <c r="J12" s="55">
        <v>48</v>
      </c>
      <c r="K12" s="67" t="s">
        <v>15</v>
      </c>
      <c r="L12" s="55">
        <v>958</v>
      </c>
      <c r="M12" s="55">
        <v>728</v>
      </c>
      <c r="N12" s="55">
        <v>48</v>
      </c>
      <c r="O12" s="55">
        <v>155</v>
      </c>
      <c r="P12" s="55">
        <v>20</v>
      </c>
      <c r="Q12" s="67" t="s">
        <v>15</v>
      </c>
      <c r="R12" s="55">
        <v>185</v>
      </c>
      <c r="S12" s="55">
        <v>153</v>
      </c>
      <c r="T12" s="55">
        <v>1</v>
      </c>
      <c r="U12" s="55">
        <v>3</v>
      </c>
      <c r="V12" s="55">
        <v>28</v>
      </c>
      <c r="W12" s="67" t="s">
        <v>15</v>
      </c>
    </row>
    <row r="13" spans="1:23" ht="15" customHeight="1" x14ac:dyDescent="0.4">
      <c r="C13" s="36"/>
      <c r="D13" s="93" t="s">
        <v>75</v>
      </c>
      <c r="E13" s="95"/>
      <c r="F13" s="56">
        <v>2319</v>
      </c>
      <c r="G13" s="56">
        <v>2176</v>
      </c>
      <c r="H13" s="56">
        <v>18</v>
      </c>
      <c r="I13" s="56">
        <v>71</v>
      </c>
      <c r="J13" s="56">
        <v>32</v>
      </c>
      <c r="K13" s="56">
        <v>8</v>
      </c>
      <c r="L13" s="56">
        <v>1404</v>
      </c>
      <c r="M13" s="56">
        <v>1310</v>
      </c>
      <c r="N13" s="56">
        <v>17</v>
      </c>
      <c r="O13" s="56">
        <v>62</v>
      </c>
      <c r="P13" s="56">
        <v>5</v>
      </c>
      <c r="Q13" s="56">
        <v>1</v>
      </c>
      <c r="R13" s="56">
        <v>915</v>
      </c>
      <c r="S13" s="56">
        <v>866</v>
      </c>
      <c r="T13" s="56">
        <v>1</v>
      </c>
      <c r="U13" s="56">
        <v>9</v>
      </c>
      <c r="V13" s="56">
        <v>27</v>
      </c>
      <c r="W13" s="56">
        <v>7</v>
      </c>
    </row>
    <row r="14" spans="1:23" ht="15" customHeight="1" x14ac:dyDescent="0.4">
      <c r="C14" s="37" t="s">
        <v>73</v>
      </c>
      <c r="D14" s="40"/>
      <c r="E14" s="41"/>
      <c r="F14" s="64">
        <v>9268</v>
      </c>
      <c r="G14" s="64">
        <v>8243</v>
      </c>
      <c r="H14" s="64">
        <v>155</v>
      </c>
      <c r="I14" s="64">
        <v>570</v>
      </c>
      <c r="J14" s="64">
        <v>238</v>
      </c>
      <c r="K14" s="64">
        <v>1</v>
      </c>
      <c r="L14" s="64">
        <v>4344</v>
      </c>
      <c r="M14" s="64">
        <v>3788</v>
      </c>
      <c r="N14" s="64">
        <v>122</v>
      </c>
      <c r="O14" s="64">
        <v>359</v>
      </c>
      <c r="P14" s="64">
        <v>47</v>
      </c>
      <c r="Q14" s="43" t="s">
        <v>15</v>
      </c>
      <c r="R14" s="64">
        <v>4924</v>
      </c>
      <c r="S14" s="64">
        <v>4455</v>
      </c>
      <c r="T14" s="64">
        <v>33</v>
      </c>
      <c r="U14" s="64">
        <v>211</v>
      </c>
      <c r="V14" s="64">
        <v>191</v>
      </c>
      <c r="W14" s="64">
        <v>1</v>
      </c>
    </row>
    <row r="15" spans="1:23" ht="15" customHeight="1" x14ac:dyDescent="0.4">
      <c r="C15" s="35"/>
      <c r="D15" s="100" t="s">
        <v>72</v>
      </c>
      <c r="E15" s="101"/>
      <c r="F15" s="69">
        <v>44</v>
      </c>
      <c r="G15" s="69">
        <v>43</v>
      </c>
      <c r="H15" s="67" t="s">
        <v>15</v>
      </c>
      <c r="I15" s="67" t="s">
        <v>15</v>
      </c>
      <c r="J15" s="67" t="s">
        <v>15</v>
      </c>
      <c r="K15" s="67" t="s">
        <v>15</v>
      </c>
      <c r="L15" s="55">
        <v>34</v>
      </c>
      <c r="M15" s="55">
        <v>33</v>
      </c>
      <c r="N15" s="67" t="s">
        <v>15</v>
      </c>
      <c r="O15" s="67" t="s">
        <v>15</v>
      </c>
      <c r="P15" s="67" t="s">
        <v>15</v>
      </c>
      <c r="Q15" s="67" t="s">
        <v>15</v>
      </c>
      <c r="R15" s="55">
        <v>10</v>
      </c>
      <c r="S15" s="55">
        <v>10</v>
      </c>
      <c r="T15" s="67" t="s">
        <v>15</v>
      </c>
      <c r="U15" s="67" t="s">
        <v>15</v>
      </c>
      <c r="V15" s="67" t="s">
        <v>15</v>
      </c>
      <c r="W15" s="67" t="s">
        <v>15</v>
      </c>
    </row>
    <row r="16" spans="1:23" ht="15" customHeight="1" x14ac:dyDescent="0.4">
      <c r="C16" s="14"/>
      <c r="D16" s="89" t="s">
        <v>71</v>
      </c>
      <c r="E16" s="90"/>
      <c r="F16" s="55">
        <v>124</v>
      </c>
      <c r="G16" s="55">
        <v>117</v>
      </c>
      <c r="H16" s="67" t="s">
        <v>15</v>
      </c>
      <c r="I16" s="55">
        <v>7</v>
      </c>
      <c r="J16" s="67" t="s">
        <v>15</v>
      </c>
      <c r="K16" s="67" t="s">
        <v>15</v>
      </c>
      <c r="L16" s="55">
        <v>84</v>
      </c>
      <c r="M16" s="55">
        <v>81</v>
      </c>
      <c r="N16" s="67" t="s">
        <v>15</v>
      </c>
      <c r="O16" s="55">
        <v>3</v>
      </c>
      <c r="P16" s="67" t="s">
        <v>15</v>
      </c>
      <c r="Q16" s="67" t="s">
        <v>15</v>
      </c>
      <c r="R16" s="55">
        <v>40</v>
      </c>
      <c r="S16" s="55">
        <v>36</v>
      </c>
      <c r="T16" s="67" t="s">
        <v>15</v>
      </c>
      <c r="U16" s="55">
        <v>4</v>
      </c>
      <c r="V16" s="67" t="s">
        <v>15</v>
      </c>
      <c r="W16" s="67" t="s">
        <v>15</v>
      </c>
    </row>
    <row r="17" spans="3:23" ht="15" customHeight="1" x14ac:dyDescent="0.4">
      <c r="C17" s="14"/>
      <c r="D17" s="89" t="s">
        <v>64</v>
      </c>
      <c r="E17" s="90"/>
      <c r="F17" s="55">
        <v>595</v>
      </c>
      <c r="G17" s="55">
        <v>560</v>
      </c>
      <c r="H17" s="55">
        <v>1</v>
      </c>
      <c r="I17" s="55">
        <v>29</v>
      </c>
      <c r="J17" s="67" t="s">
        <v>15</v>
      </c>
      <c r="K17" s="67" t="s">
        <v>15</v>
      </c>
      <c r="L17" s="55">
        <v>521</v>
      </c>
      <c r="M17" s="55">
        <v>486</v>
      </c>
      <c r="N17" s="55">
        <v>1</v>
      </c>
      <c r="O17" s="55">
        <v>29</v>
      </c>
      <c r="P17" s="67" t="s">
        <v>15</v>
      </c>
      <c r="Q17" s="67" t="s">
        <v>15</v>
      </c>
      <c r="R17" s="55">
        <v>74</v>
      </c>
      <c r="S17" s="55">
        <v>74</v>
      </c>
      <c r="T17" s="67" t="s">
        <v>15</v>
      </c>
      <c r="U17" s="67" t="s">
        <v>15</v>
      </c>
      <c r="V17" s="67" t="s">
        <v>15</v>
      </c>
      <c r="W17" s="67" t="s">
        <v>15</v>
      </c>
    </row>
    <row r="18" spans="3:23" ht="15" customHeight="1" x14ac:dyDescent="0.4">
      <c r="C18" s="14"/>
      <c r="D18" s="89" t="s">
        <v>49</v>
      </c>
      <c r="E18" s="90"/>
      <c r="F18" s="55">
        <v>2300</v>
      </c>
      <c r="G18" s="55">
        <v>2039</v>
      </c>
      <c r="H18" s="55">
        <v>36</v>
      </c>
      <c r="I18" s="55">
        <v>132</v>
      </c>
      <c r="J18" s="55">
        <v>77</v>
      </c>
      <c r="K18" s="67"/>
      <c r="L18" s="55">
        <v>1141</v>
      </c>
      <c r="M18" s="55">
        <v>990</v>
      </c>
      <c r="N18" s="55">
        <v>31</v>
      </c>
      <c r="O18" s="55">
        <v>97</v>
      </c>
      <c r="P18" s="55">
        <v>16</v>
      </c>
      <c r="Q18" s="67" t="s">
        <v>15</v>
      </c>
      <c r="R18" s="55">
        <v>1159</v>
      </c>
      <c r="S18" s="55">
        <v>1049</v>
      </c>
      <c r="T18" s="55">
        <v>5</v>
      </c>
      <c r="U18" s="55">
        <v>35</v>
      </c>
      <c r="V18" s="55">
        <v>61</v>
      </c>
      <c r="W18" s="67" t="s">
        <v>15</v>
      </c>
    </row>
    <row r="19" spans="3:23" ht="15" customHeight="1" x14ac:dyDescent="0.4">
      <c r="C19" s="14"/>
      <c r="D19" s="89" t="s">
        <v>69</v>
      </c>
      <c r="E19" s="90"/>
      <c r="F19" s="55">
        <v>241</v>
      </c>
      <c r="G19" s="55">
        <v>232</v>
      </c>
      <c r="H19" s="67" t="s">
        <v>15</v>
      </c>
      <c r="I19" s="55">
        <v>8</v>
      </c>
      <c r="J19" s="67" t="s">
        <v>15</v>
      </c>
      <c r="K19" s="67" t="s">
        <v>15</v>
      </c>
      <c r="L19" s="55">
        <v>94</v>
      </c>
      <c r="M19" s="55">
        <v>91</v>
      </c>
      <c r="N19" s="67" t="s">
        <v>15</v>
      </c>
      <c r="O19" s="55">
        <v>3</v>
      </c>
      <c r="P19" s="67" t="s">
        <v>15</v>
      </c>
      <c r="Q19" s="67" t="s">
        <v>15</v>
      </c>
      <c r="R19" s="55">
        <v>147</v>
      </c>
      <c r="S19" s="55">
        <v>141</v>
      </c>
      <c r="T19" s="67" t="s">
        <v>15</v>
      </c>
      <c r="U19" s="55">
        <v>5</v>
      </c>
      <c r="V19" s="67" t="s">
        <v>15</v>
      </c>
      <c r="W19" s="67" t="s">
        <v>15</v>
      </c>
    </row>
    <row r="20" spans="3:23" ht="15" customHeight="1" x14ac:dyDescent="0.4">
      <c r="C20" s="14"/>
      <c r="D20" s="89" t="s">
        <v>62</v>
      </c>
      <c r="E20" s="90"/>
      <c r="F20" s="55">
        <v>115</v>
      </c>
      <c r="G20" s="55">
        <v>100</v>
      </c>
      <c r="H20" s="67" t="s">
        <v>15</v>
      </c>
      <c r="I20" s="55">
        <v>12</v>
      </c>
      <c r="J20" s="55">
        <v>3</v>
      </c>
      <c r="K20" s="67" t="s">
        <v>15</v>
      </c>
      <c r="L20" s="55">
        <v>67</v>
      </c>
      <c r="M20" s="55">
        <v>57</v>
      </c>
      <c r="N20" s="67" t="s">
        <v>15</v>
      </c>
      <c r="O20" s="55">
        <v>9</v>
      </c>
      <c r="P20" s="55">
        <v>1</v>
      </c>
      <c r="Q20" s="67" t="s">
        <v>15</v>
      </c>
      <c r="R20" s="55">
        <v>48</v>
      </c>
      <c r="S20" s="55">
        <v>43</v>
      </c>
      <c r="T20" s="67" t="s">
        <v>15</v>
      </c>
      <c r="U20" s="55">
        <v>3</v>
      </c>
      <c r="V20" s="55">
        <v>2</v>
      </c>
      <c r="W20" s="67" t="s">
        <v>15</v>
      </c>
    </row>
    <row r="21" spans="3:23" ht="15" customHeight="1" x14ac:dyDescent="0.4">
      <c r="C21" s="35"/>
      <c r="D21" s="89" t="s">
        <v>37</v>
      </c>
      <c r="E21" s="90"/>
      <c r="F21" s="55">
        <v>237</v>
      </c>
      <c r="G21" s="55">
        <v>162</v>
      </c>
      <c r="H21" s="55">
        <v>10</v>
      </c>
      <c r="I21" s="55">
        <v>49</v>
      </c>
      <c r="J21" s="55">
        <v>15</v>
      </c>
      <c r="K21" s="67" t="s">
        <v>15</v>
      </c>
      <c r="L21" s="55">
        <v>150</v>
      </c>
      <c r="M21" s="55">
        <v>97</v>
      </c>
      <c r="N21" s="55">
        <v>10</v>
      </c>
      <c r="O21" s="55">
        <v>41</v>
      </c>
      <c r="P21" s="55">
        <v>2</v>
      </c>
      <c r="Q21" s="67" t="s">
        <v>15</v>
      </c>
      <c r="R21" s="55">
        <v>87</v>
      </c>
      <c r="S21" s="55">
        <v>65</v>
      </c>
      <c r="T21" s="67" t="s">
        <v>15</v>
      </c>
      <c r="U21" s="55">
        <v>8</v>
      </c>
      <c r="V21" s="55">
        <v>13</v>
      </c>
      <c r="W21" s="67" t="s">
        <v>15</v>
      </c>
    </row>
    <row r="22" spans="3:23" ht="15" customHeight="1" x14ac:dyDescent="0.4">
      <c r="C22" s="14"/>
      <c r="D22" s="96" t="s">
        <v>70</v>
      </c>
      <c r="E22" s="97"/>
      <c r="F22" s="55">
        <v>936</v>
      </c>
      <c r="G22" s="55">
        <v>752</v>
      </c>
      <c r="H22" s="55">
        <v>42</v>
      </c>
      <c r="I22" s="55">
        <v>66</v>
      </c>
      <c r="J22" s="55">
        <v>67</v>
      </c>
      <c r="K22" s="67" t="s">
        <v>15</v>
      </c>
      <c r="L22" s="55">
        <v>355</v>
      </c>
      <c r="M22" s="55">
        <v>267</v>
      </c>
      <c r="N22" s="55">
        <v>32</v>
      </c>
      <c r="O22" s="55">
        <v>36</v>
      </c>
      <c r="P22" s="55">
        <v>16</v>
      </c>
      <c r="Q22" s="67" t="s">
        <v>15</v>
      </c>
      <c r="R22" s="55">
        <v>581</v>
      </c>
      <c r="S22" s="55">
        <v>485</v>
      </c>
      <c r="T22" s="55">
        <v>10</v>
      </c>
      <c r="U22" s="55">
        <v>30</v>
      </c>
      <c r="V22" s="55">
        <v>51</v>
      </c>
      <c r="W22" s="67" t="s">
        <v>15</v>
      </c>
    </row>
    <row r="23" spans="3:23" ht="15" customHeight="1" x14ac:dyDescent="0.4">
      <c r="C23" s="14"/>
      <c r="D23" s="89" t="s">
        <v>68</v>
      </c>
      <c r="E23" s="90"/>
      <c r="F23" s="55">
        <v>531</v>
      </c>
      <c r="G23" s="55">
        <v>354</v>
      </c>
      <c r="H23" s="55">
        <v>27</v>
      </c>
      <c r="I23" s="55">
        <v>112</v>
      </c>
      <c r="J23" s="55">
        <v>36</v>
      </c>
      <c r="K23" s="67" t="s">
        <v>15</v>
      </c>
      <c r="L23" s="55">
        <v>194</v>
      </c>
      <c r="M23" s="55">
        <v>138</v>
      </c>
      <c r="N23" s="55">
        <v>15</v>
      </c>
      <c r="O23" s="55">
        <v>35</v>
      </c>
      <c r="P23" s="55">
        <v>5</v>
      </c>
      <c r="Q23" s="67" t="s">
        <v>15</v>
      </c>
      <c r="R23" s="55">
        <v>337</v>
      </c>
      <c r="S23" s="55">
        <v>216</v>
      </c>
      <c r="T23" s="55">
        <v>12</v>
      </c>
      <c r="U23" s="55">
        <v>77</v>
      </c>
      <c r="V23" s="55">
        <v>31</v>
      </c>
      <c r="W23" s="67" t="s">
        <v>15</v>
      </c>
    </row>
    <row r="24" spans="3:23" ht="15" customHeight="1" x14ac:dyDescent="0.4">
      <c r="C24" s="14"/>
      <c r="D24" s="89" t="s">
        <v>67</v>
      </c>
      <c r="E24" s="90"/>
      <c r="F24" s="55">
        <v>520</v>
      </c>
      <c r="G24" s="55">
        <v>491</v>
      </c>
      <c r="H24" s="55">
        <v>5</v>
      </c>
      <c r="I24" s="55">
        <v>16</v>
      </c>
      <c r="J24" s="55">
        <v>4</v>
      </c>
      <c r="K24" s="67" t="s">
        <v>15</v>
      </c>
      <c r="L24" s="55">
        <v>237</v>
      </c>
      <c r="M24" s="55">
        <v>226</v>
      </c>
      <c r="N24" s="55">
        <v>3</v>
      </c>
      <c r="O24" s="55">
        <v>4</v>
      </c>
      <c r="P24" s="55">
        <v>1</v>
      </c>
      <c r="Q24" s="67" t="s">
        <v>15</v>
      </c>
      <c r="R24" s="55">
        <v>283</v>
      </c>
      <c r="S24" s="55">
        <v>265</v>
      </c>
      <c r="T24" s="55">
        <v>2</v>
      </c>
      <c r="U24" s="55">
        <v>12</v>
      </c>
      <c r="V24" s="55">
        <v>3</v>
      </c>
      <c r="W24" s="67" t="s">
        <v>15</v>
      </c>
    </row>
    <row r="25" spans="3:23" ht="15" customHeight="1" x14ac:dyDescent="0.4">
      <c r="C25" s="14"/>
      <c r="D25" s="89" t="s">
        <v>27</v>
      </c>
      <c r="E25" s="90"/>
      <c r="F25" s="55">
        <v>2068</v>
      </c>
      <c r="G25" s="55">
        <v>1985</v>
      </c>
      <c r="H25" s="55">
        <v>20</v>
      </c>
      <c r="I25" s="55">
        <v>27</v>
      </c>
      <c r="J25" s="55">
        <v>21</v>
      </c>
      <c r="K25" s="67" t="s">
        <v>15</v>
      </c>
      <c r="L25" s="55">
        <v>473</v>
      </c>
      <c r="M25" s="55">
        <v>433</v>
      </c>
      <c r="N25" s="55">
        <v>17</v>
      </c>
      <c r="O25" s="55">
        <v>18</v>
      </c>
      <c r="P25" s="55">
        <v>2</v>
      </c>
      <c r="Q25" s="67" t="s">
        <v>15</v>
      </c>
      <c r="R25" s="55">
        <v>1595</v>
      </c>
      <c r="S25" s="55">
        <v>1552</v>
      </c>
      <c r="T25" s="55">
        <v>3</v>
      </c>
      <c r="U25" s="55">
        <v>9</v>
      </c>
      <c r="V25" s="55">
        <v>19</v>
      </c>
      <c r="W25" s="67" t="s">
        <v>15</v>
      </c>
    </row>
    <row r="26" spans="3:23" ht="15" customHeight="1" x14ac:dyDescent="0.4">
      <c r="C26" s="14"/>
      <c r="D26" s="89" t="s">
        <v>3</v>
      </c>
      <c r="E26" s="90"/>
      <c r="F26" s="55">
        <v>144</v>
      </c>
      <c r="G26" s="55">
        <v>138</v>
      </c>
      <c r="H26" s="55">
        <v>2</v>
      </c>
      <c r="I26" s="55">
        <v>2</v>
      </c>
      <c r="J26" s="55">
        <v>1</v>
      </c>
      <c r="K26" s="67" t="s">
        <v>15</v>
      </c>
      <c r="L26" s="55">
        <v>96</v>
      </c>
      <c r="M26" s="55">
        <v>91</v>
      </c>
      <c r="N26" s="55">
        <v>2</v>
      </c>
      <c r="O26" s="55">
        <v>2</v>
      </c>
      <c r="P26" s="67" t="s">
        <v>15</v>
      </c>
      <c r="Q26" s="67" t="s">
        <v>15</v>
      </c>
      <c r="R26" s="55">
        <v>48</v>
      </c>
      <c r="S26" s="55">
        <v>47</v>
      </c>
      <c r="T26" s="67" t="s">
        <v>15</v>
      </c>
      <c r="U26" s="67" t="s">
        <v>15</v>
      </c>
      <c r="V26" s="55">
        <v>1</v>
      </c>
      <c r="W26" s="67" t="s">
        <v>15</v>
      </c>
    </row>
    <row r="27" spans="3:23" ht="15" customHeight="1" x14ac:dyDescent="0.4">
      <c r="C27" s="14"/>
      <c r="D27" s="89" t="s">
        <v>1</v>
      </c>
      <c r="E27" s="90"/>
      <c r="F27" s="55">
        <v>914</v>
      </c>
      <c r="G27" s="55">
        <v>771</v>
      </c>
      <c r="H27" s="55">
        <v>12</v>
      </c>
      <c r="I27" s="55">
        <v>110</v>
      </c>
      <c r="J27" s="55">
        <v>14</v>
      </c>
      <c r="K27" s="55">
        <v>1</v>
      </c>
      <c r="L27" s="55">
        <v>570</v>
      </c>
      <c r="M27" s="55">
        <v>470</v>
      </c>
      <c r="N27" s="55">
        <v>11</v>
      </c>
      <c r="O27" s="55">
        <v>82</v>
      </c>
      <c r="P27" s="55">
        <v>4</v>
      </c>
      <c r="Q27" s="67" t="s">
        <v>15</v>
      </c>
      <c r="R27" s="55">
        <v>344</v>
      </c>
      <c r="S27" s="55">
        <v>301</v>
      </c>
      <c r="T27" s="55">
        <v>1</v>
      </c>
      <c r="U27" s="55">
        <v>28</v>
      </c>
      <c r="V27" s="55">
        <v>10</v>
      </c>
      <c r="W27" s="55">
        <v>1</v>
      </c>
    </row>
    <row r="28" spans="3:23" ht="15" customHeight="1" x14ac:dyDescent="0.4">
      <c r="C28" s="36"/>
      <c r="D28" s="91" t="s">
        <v>66</v>
      </c>
      <c r="E28" s="92"/>
      <c r="F28" s="56">
        <v>499</v>
      </c>
      <c r="G28" s="56">
        <v>499</v>
      </c>
      <c r="H28" s="43" t="s">
        <v>15</v>
      </c>
      <c r="I28" s="43" t="s">
        <v>15</v>
      </c>
      <c r="J28" s="43" t="s">
        <v>15</v>
      </c>
      <c r="K28" s="43" t="s">
        <v>15</v>
      </c>
      <c r="L28" s="56">
        <v>328</v>
      </c>
      <c r="M28" s="56">
        <v>328</v>
      </c>
      <c r="N28" s="43" t="s">
        <v>15</v>
      </c>
      <c r="O28" s="43" t="s">
        <v>15</v>
      </c>
      <c r="P28" s="43" t="s">
        <v>15</v>
      </c>
      <c r="Q28" s="43" t="s">
        <v>15</v>
      </c>
      <c r="R28" s="56">
        <v>171</v>
      </c>
      <c r="S28" s="56">
        <v>171</v>
      </c>
      <c r="T28" s="43" t="s">
        <v>15</v>
      </c>
      <c r="U28" s="43" t="s">
        <v>15</v>
      </c>
      <c r="V28" s="43" t="s">
        <v>15</v>
      </c>
      <c r="W28" s="43" t="s">
        <v>15</v>
      </c>
    </row>
    <row r="29" spans="3:23" ht="15" customHeight="1" x14ac:dyDescent="0.4">
      <c r="C29" s="93" t="s">
        <v>65</v>
      </c>
      <c r="D29" s="94"/>
      <c r="E29" s="95"/>
      <c r="F29" s="56">
        <v>273</v>
      </c>
      <c r="G29" s="56">
        <v>83</v>
      </c>
      <c r="H29" s="56">
        <v>2</v>
      </c>
      <c r="I29" s="56">
        <v>43</v>
      </c>
      <c r="J29" s="56">
        <v>18</v>
      </c>
      <c r="K29" s="43" t="s">
        <v>15</v>
      </c>
      <c r="L29" s="56">
        <v>141</v>
      </c>
      <c r="M29" s="56">
        <v>40</v>
      </c>
      <c r="N29" s="56">
        <v>2</v>
      </c>
      <c r="O29" s="56">
        <v>32</v>
      </c>
      <c r="P29" s="56">
        <v>4</v>
      </c>
      <c r="Q29" s="43" t="s">
        <v>15</v>
      </c>
      <c r="R29" s="56">
        <v>132</v>
      </c>
      <c r="S29" s="56">
        <v>43</v>
      </c>
      <c r="T29" s="67" t="s">
        <v>15</v>
      </c>
      <c r="U29" s="56">
        <v>11</v>
      </c>
      <c r="V29" s="56">
        <v>14</v>
      </c>
      <c r="W29" s="67" t="s">
        <v>15</v>
      </c>
    </row>
    <row r="30" spans="3:23" ht="15" customHeight="1" x14ac:dyDescent="0.4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1"/>
      <c r="S30" s="31"/>
      <c r="T30" s="31"/>
      <c r="U30" s="38"/>
      <c r="V30" s="38"/>
      <c r="W30" s="33" t="s">
        <v>100</v>
      </c>
    </row>
    <row r="31" spans="3:23" ht="15" customHeight="1" x14ac:dyDescent="0.4">
      <c r="C31" s="17" t="s">
        <v>63</v>
      </c>
      <c r="D31" s="17"/>
      <c r="H31" s="102"/>
      <c r="I31" s="102"/>
      <c r="J31" s="102"/>
      <c r="K31" s="102"/>
      <c r="N31" s="102"/>
      <c r="O31" s="102"/>
      <c r="P31" s="102"/>
      <c r="Q31" s="102"/>
      <c r="U31" s="50"/>
      <c r="V31" s="50"/>
    </row>
    <row r="32" spans="3:23" ht="15" customHeight="1" x14ac:dyDescent="0.4">
      <c r="C32" s="17" t="s">
        <v>32</v>
      </c>
      <c r="D32" s="17"/>
    </row>
    <row r="33" spans="3:4" ht="15" customHeight="1" x14ac:dyDescent="0.4">
      <c r="C33" s="17"/>
      <c r="D33" s="17"/>
    </row>
    <row r="34" spans="3:4" ht="15" customHeight="1" x14ac:dyDescent="0.4">
      <c r="C34" s="19" t="s">
        <v>7</v>
      </c>
      <c r="D34" s="17"/>
    </row>
  </sheetData>
  <mergeCells count="27">
    <mergeCell ref="F3:K3"/>
    <mergeCell ref="L3:Q3"/>
    <mergeCell ref="R3:W3"/>
    <mergeCell ref="C5:E5"/>
    <mergeCell ref="D7:E7"/>
    <mergeCell ref="D20:E20"/>
    <mergeCell ref="D9:E9"/>
    <mergeCell ref="D11:E11"/>
    <mergeCell ref="D12:E12"/>
    <mergeCell ref="D13:E13"/>
    <mergeCell ref="D15:E15"/>
    <mergeCell ref="N31:Q31"/>
    <mergeCell ref="C3:E4"/>
    <mergeCell ref="D26:E26"/>
    <mergeCell ref="D27:E27"/>
    <mergeCell ref="D28:E28"/>
    <mergeCell ref="C29:E29"/>
    <mergeCell ref="H31:K31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</mergeCells>
  <phoneticPr fontId="3"/>
  <hyperlinks>
    <hyperlink ref="C34" location="目次!A1" display="目次へ戻る"/>
  </hyperlinks>
  <pageMargins left="0.78700000000000003" right="0.78700000000000003" top="0.98399999999999999" bottom="0.98399999999999999" header="0.51200000000000001" footer="0.5120000000000000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3-1</vt:lpstr>
      <vt:lpstr>3-2</vt:lpstr>
      <vt:lpstr>3-3</vt:lpstr>
      <vt:lpstr>3-4</vt:lpstr>
      <vt:lpstr>3-5</vt:lpstr>
      <vt:lpstr>3-6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2023-01-13T01:40:24Z</cp:lastPrinted>
  <dcterms:created xsi:type="dcterms:W3CDTF">2023-01-05T05:29:05Z</dcterms:created>
  <dcterms:modified xsi:type="dcterms:W3CDTF">2023-05-02T04:16:02Z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2023-04-21T04:44:40Z</vt:filetime>
  </property>
</Properties>
</file>